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oki\Documents\学務\1-講義授業\分析化学\2025-検量線の問題\"/>
    </mc:Choice>
  </mc:AlternateContent>
  <xr:revisionPtr revIDLastSave="0" documentId="13_ncr:1_{D664995E-8616-48AA-A613-45C9D4598DA0}" xr6:coauthVersionLast="47" xr6:coauthVersionMax="47" xr10:uidLastSave="{00000000-0000-0000-0000-000000000000}"/>
  <bookViews>
    <workbookView xWindow="-110" yWindow="-110" windowWidth="19420" windowHeight="10420" activeTab="1" xr2:uid="{E8137E35-B509-4026-A4D9-E6E21B31BAA8}"/>
  </bookViews>
  <sheets>
    <sheet name="回帰曲線を作図・回帰式を得よう。" sheetId="2" r:id="rId1"/>
    <sheet name="作図つき回答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19" i="1"/>
  <c r="E4" i="1"/>
  <c r="I26" i="1"/>
  <c r="I22" i="1"/>
  <c r="I21" i="1"/>
  <c r="I18" i="1"/>
  <c r="D6" i="1"/>
  <c r="E24" i="1"/>
  <c r="E22" i="1"/>
  <c r="E20" i="1"/>
  <c r="E19" i="1"/>
  <c r="E18" i="1"/>
  <c r="D13" i="1"/>
  <c r="D12" i="1"/>
  <c r="D11" i="1"/>
  <c r="D10" i="1"/>
  <c r="D9" i="1"/>
  <c r="D8" i="1"/>
  <c r="D7" i="1"/>
  <c r="D5" i="1"/>
  <c r="E7" i="1"/>
  <c r="E6" i="1"/>
  <c r="E5" i="1"/>
  <c r="D4" i="1"/>
</calcChain>
</file>

<file path=xl/sharedStrings.xml><?xml version="1.0" encoding="utf-8"?>
<sst xmlns="http://schemas.openxmlformats.org/spreadsheetml/2006/main" count="112" uniqueCount="55">
  <si>
    <t>濃度</t>
    <rPh sb="0" eb="2">
      <t>ノウド</t>
    </rPh>
    <phoneticPr fontId="1"/>
  </si>
  <si>
    <t>（mg/L）</t>
  </si>
  <si>
    <t>信号強度</t>
    <rPh sb="0" eb="2">
      <t>シンゴウ</t>
    </rPh>
    <rPh sb="2" eb="4">
      <t>キョウド</t>
    </rPh>
    <phoneticPr fontId="1"/>
  </si>
  <si>
    <t>ピーク高</t>
    <rPh sb="3" eb="4">
      <t>タカ</t>
    </rPh>
    <phoneticPr fontId="1"/>
  </si>
  <si>
    <t>①</t>
    <phoneticPr fontId="1"/>
  </si>
  <si>
    <t>②</t>
    <phoneticPr fontId="1"/>
  </si>
  <si>
    <t>③</t>
    <phoneticPr fontId="1"/>
  </si>
  <si>
    <t>④</t>
    <phoneticPr fontId="1"/>
  </si>
  <si>
    <t>⑤</t>
    <phoneticPr fontId="1"/>
  </si>
  <si>
    <t>⑥</t>
    <phoneticPr fontId="1"/>
  </si>
  <si>
    <t>⑦</t>
    <phoneticPr fontId="1"/>
  </si>
  <si>
    <t>標準試料番号</t>
    <rPh sb="0" eb="2">
      <t>ヒョウジュン</t>
    </rPh>
    <rPh sb="2" eb="4">
      <t>シリョウ</t>
    </rPh>
    <rPh sb="4" eb="6">
      <t>バンゴウ</t>
    </rPh>
    <phoneticPr fontId="1"/>
  </si>
  <si>
    <t>未知試料a</t>
    <rPh sb="0" eb="2">
      <t>ミチ</t>
    </rPh>
    <rPh sb="2" eb="4">
      <t>シリョウ</t>
    </rPh>
    <phoneticPr fontId="1"/>
  </si>
  <si>
    <t>未知試料b</t>
    <rPh sb="0" eb="2">
      <t>ミチ</t>
    </rPh>
    <rPh sb="2" eb="4">
      <t>シリョウ</t>
    </rPh>
    <phoneticPr fontId="1"/>
  </si>
  <si>
    <t>未知試料c</t>
    <rPh sb="0" eb="2">
      <t>ミチ</t>
    </rPh>
    <rPh sb="2" eb="4">
      <t>シリョウ</t>
    </rPh>
    <phoneticPr fontId="1"/>
  </si>
  <si>
    <t>コメント</t>
    <phoneticPr fontId="1"/>
  </si>
  <si>
    <t>⑧</t>
    <phoneticPr fontId="1"/>
  </si>
  <si>
    <t>⑨</t>
    <phoneticPr fontId="1"/>
  </si>
  <si>
    <t>⑩</t>
    <phoneticPr fontId="1"/>
  </si>
  <si>
    <t>このセルに濃度を求める計算式を入力</t>
    <rPh sb="5" eb="7">
      <t>ノウド</t>
    </rPh>
    <rPh sb="8" eb="9">
      <t>モト</t>
    </rPh>
    <rPh sb="11" eb="14">
      <t>ケイサンシキ</t>
    </rPh>
    <rPh sb="15" eb="17">
      <t>ニュウリョク</t>
    </rPh>
    <phoneticPr fontId="1"/>
  </si>
  <si>
    <t>未知試料d</t>
    <rPh sb="0" eb="2">
      <t>ミチ</t>
    </rPh>
    <rPh sb="2" eb="4">
      <t>シリョウ</t>
    </rPh>
    <phoneticPr fontId="1"/>
  </si>
  <si>
    <t>未知試料e</t>
    <rPh sb="0" eb="2">
      <t>ミチ</t>
    </rPh>
    <rPh sb="2" eb="4">
      <t>シリョウ</t>
    </rPh>
    <phoneticPr fontId="1"/>
  </si>
  <si>
    <t>未知試料f</t>
    <rPh sb="0" eb="2">
      <t>ミチ</t>
    </rPh>
    <rPh sb="2" eb="4">
      <t>シリョウ</t>
    </rPh>
    <phoneticPr fontId="1"/>
  </si>
  <si>
    <t>未知試料g</t>
    <rPh sb="0" eb="2">
      <t>ミチ</t>
    </rPh>
    <rPh sb="2" eb="4">
      <t>シリョウ</t>
    </rPh>
    <phoneticPr fontId="1"/>
  </si>
  <si>
    <t>未知試料h</t>
    <rPh sb="0" eb="2">
      <t>ミチ</t>
    </rPh>
    <rPh sb="2" eb="4">
      <t>シリョウ</t>
    </rPh>
    <phoneticPr fontId="1"/>
  </si>
  <si>
    <t>未知試料i</t>
    <rPh sb="0" eb="2">
      <t>ミチ</t>
    </rPh>
    <rPh sb="2" eb="4">
      <t>シリョウ</t>
    </rPh>
    <phoneticPr fontId="1"/>
  </si>
  <si>
    <t>コメント</t>
    <phoneticPr fontId="1"/>
  </si>
  <si>
    <t>未知試料分析</t>
    <rPh sb="0" eb="2">
      <t>ミチ</t>
    </rPh>
    <rPh sb="2" eb="4">
      <t>シリョウ</t>
    </rPh>
    <rPh sb="4" eb="6">
      <t>ブンセキ</t>
    </rPh>
    <phoneticPr fontId="1"/>
  </si>
  <si>
    <r>
      <t xml:space="preserve">濃度定量
</t>
    </r>
    <r>
      <rPr>
        <b/>
        <sz val="10"/>
        <color theme="1"/>
        <rFont val="游ゴシック"/>
        <family val="3"/>
        <charset val="128"/>
        <scheme val="minor"/>
      </rPr>
      <t>定量不可はND</t>
    </r>
    <rPh sb="0" eb="2">
      <t>ノウド</t>
    </rPh>
    <rPh sb="2" eb="4">
      <t>テイリョウ</t>
    </rPh>
    <rPh sb="5" eb="7">
      <t>テイリョウ</t>
    </rPh>
    <rPh sb="7" eb="9">
      <t>フカ</t>
    </rPh>
    <phoneticPr fontId="1"/>
  </si>
  <si>
    <t>(n = 10)</t>
    <phoneticPr fontId="1"/>
  </si>
  <si>
    <t>ブランク測定（n=10）の統計データ</t>
    <rPh sb="4" eb="6">
      <t>ソクテイ</t>
    </rPh>
    <rPh sb="13" eb="15">
      <t>トウケイ</t>
    </rPh>
    <phoneticPr fontId="1"/>
  </si>
  <si>
    <t>平均（ave)</t>
    <rPh sb="0" eb="2">
      <t>ヘイキン</t>
    </rPh>
    <phoneticPr fontId="1"/>
  </si>
  <si>
    <t>標準偏差（stdev）</t>
    <rPh sb="0" eb="2">
      <t>ヒョウジュン</t>
    </rPh>
    <rPh sb="2" eb="4">
      <t>ヘンサ</t>
    </rPh>
    <phoneticPr fontId="1"/>
  </si>
  <si>
    <t>定量下限の定義</t>
    <rPh sb="0" eb="2">
      <t>テイリョウ</t>
    </rPh>
    <rPh sb="2" eb="4">
      <t>カゲン</t>
    </rPh>
    <rPh sb="5" eb="7">
      <t>テイギ</t>
    </rPh>
    <phoneticPr fontId="1"/>
  </si>
  <si>
    <t>DL = ave + 10×stdev</t>
    <phoneticPr fontId="1"/>
  </si>
  <si>
    <t>検出下限の定義</t>
    <rPh sb="0" eb="2">
      <t>ケンシュツ</t>
    </rPh>
    <rPh sb="2" eb="4">
      <t>カゲン</t>
    </rPh>
    <rPh sb="5" eb="7">
      <t>テイギ</t>
    </rPh>
    <phoneticPr fontId="1"/>
  </si>
  <si>
    <t>DL = ave + 3×stdev</t>
    <phoneticPr fontId="1"/>
  </si>
  <si>
    <t>変動係数(stdev / ave)</t>
    <rPh sb="0" eb="2">
      <t>ヘンドウ</t>
    </rPh>
    <rPh sb="2" eb="4">
      <t>ケイスウ</t>
    </rPh>
    <phoneticPr fontId="1"/>
  </si>
  <si>
    <t>ブランク試料の繰返し測定の結果</t>
    <rPh sb="4" eb="6">
      <t>シリョウ</t>
    </rPh>
    <rPh sb="7" eb="8">
      <t>ク</t>
    </rPh>
    <rPh sb="8" eb="9">
      <t>カエ</t>
    </rPh>
    <rPh sb="10" eb="12">
      <t>ソクテイ</t>
    </rPh>
    <rPh sb="13" eb="15">
      <t>ケッカ</t>
    </rPh>
    <phoneticPr fontId="1"/>
  </si>
  <si>
    <t>標準試料測定の結果</t>
    <rPh sb="0" eb="2">
      <t>ヒョウジュン</t>
    </rPh>
    <rPh sb="2" eb="4">
      <t>シリョウ</t>
    </rPh>
    <rPh sb="4" eb="6">
      <t>ソクテイ</t>
    </rPh>
    <rPh sb="7" eb="9">
      <t>ケッカ</t>
    </rPh>
    <phoneticPr fontId="1"/>
  </si>
  <si>
    <r>
      <t>作業５）</t>
    </r>
    <r>
      <rPr>
        <sz val="10"/>
        <color theme="1"/>
        <rFont val="游ゴシック"/>
        <family val="3"/>
        <charset val="128"/>
        <scheme val="minor"/>
      </rPr>
      <t>ブランク測定の結果を統計データにまとめ、定量下限と検出下限とする信号強度を入力</t>
    </r>
    <rPh sb="0" eb="2">
      <t>サギョウ</t>
    </rPh>
    <rPh sb="8" eb="10">
      <t>ソクテイ</t>
    </rPh>
    <rPh sb="11" eb="13">
      <t>ケッカ</t>
    </rPh>
    <rPh sb="14" eb="16">
      <t>トウケイ</t>
    </rPh>
    <rPh sb="24" eb="26">
      <t>テイリョウ</t>
    </rPh>
    <rPh sb="26" eb="28">
      <t>カゲン</t>
    </rPh>
    <rPh sb="29" eb="31">
      <t>ケンシュツ</t>
    </rPh>
    <rPh sb="31" eb="33">
      <t>カゲン</t>
    </rPh>
    <rPh sb="36" eb="38">
      <t>シンゴウ</t>
    </rPh>
    <rPh sb="38" eb="40">
      <t>キョウド</t>
    </rPh>
    <rPh sb="41" eb="43">
      <t>ニュウリョク</t>
    </rPh>
    <phoneticPr fontId="1"/>
  </si>
  <si>
    <r>
      <t>作業６）</t>
    </r>
    <r>
      <rPr>
        <sz val="10"/>
        <color theme="1"/>
        <rFont val="游ゴシック"/>
        <family val="3"/>
        <charset val="128"/>
        <scheme val="minor"/>
      </rPr>
      <t>未知試料の分析結果（信号強度）より、濃度を求める。定量下限未満や定量上限以上は定量不可（ND)と記す</t>
    </r>
    <rPh sb="0" eb="2">
      <t>サギョウ</t>
    </rPh>
    <rPh sb="4" eb="6">
      <t>ミチ</t>
    </rPh>
    <rPh sb="6" eb="8">
      <t>シリョウ</t>
    </rPh>
    <rPh sb="9" eb="11">
      <t>ブンセキ</t>
    </rPh>
    <rPh sb="11" eb="13">
      <t>ケッカ</t>
    </rPh>
    <rPh sb="14" eb="16">
      <t>シンゴウ</t>
    </rPh>
    <rPh sb="16" eb="18">
      <t>キョウド</t>
    </rPh>
    <rPh sb="22" eb="24">
      <t>ノウド</t>
    </rPh>
    <rPh sb="25" eb="26">
      <t>モト</t>
    </rPh>
    <rPh sb="29" eb="31">
      <t>テイリョウ</t>
    </rPh>
    <rPh sb="31" eb="33">
      <t>カゲン</t>
    </rPh>
    <rPh sb="33" eb="35">
      <t>ミマン</t>
    </rPh>
    <rPh sb="36" eb="38">
      <t>テイリョウ</t>
    </rPh>
    <rPh sb="38" eb="40">
      <t>ジョウゲン</t>
    </rPh>
    <rPh sb="40" eb="42">
      <t>イジョウ</t>
    </rPh>
    <rPh sb="43" eb="45">
      <t>テイリョウ</t>
    </rPh>
    <rPh sb="45" eb="47">
      <t>フカ</t>
    </rPh>
    <rPh sb="52" eb="53">
      <t>シル</t>
    </rPh>
    <phoneticPr fontId="1"/>
  </si>
  <si>
    <r>
      <rPr>
        <b/>
        <sz val="9"/>
        <color rgb="FFFF0000"/>
        <rFont val="游ゴシック"/>
        <family val="3"/>
        <charset val="128"/>
        <scheme val="minor"/>
      </rPr>
      <t>作業１）</t>
    </r>
    <r>
      <rPr>
        <sz val="9"/>
        <color theme="1"/>
        <rFont val="游ゴシック"/>
        <family val="3"/>
        <charset val="128"/>
        <scheme val="minor"/>
      </rPr>
      <t>この下に、①～⑩の全てを選んで回帰曲線を作ってみる。これら全部のプロットで回帰式を作るのが不適切であることを確認しよう。</t>
    </r>
    <rPh sb="0" eb="2">
      <t>サギョウ</t>
    </rPh>
    <rPh sb="6" eb="7">
      <t>シタ</t>
    </rPh>
    <rPh sb="13" eb="14">
      <t>スベ</t>
    </rPh>
    <rPh sb="16" eb="17">
      <t>エラ</t>
    </rPh>
    <rPh sb="19" eb="21">
      <t>カイキ</t>
    </rPh>
    <rPh sb="21" eb="23">
      <t>キョクセン</t>
    </rPh>
    <rPh sb="24" eb="25">
      <t>ツク</t>
    </rPh>
    <rPh sb="33" eb="35">
      <t>ゼンブ</t>
    </rPh>
    <rPh sb="41" eb="43">
      <t>カイキ</t>
    </rPh>
    <rPh sb="43" eb="44">
      <t>シキ</t>
    </rPh>
    <rPh sb="45" eb="46">
      <t>ツク</t>
    </rPh>
    <rPh sb="49" eb="52">
      <t>フテキセツ</t>
    </rPh>
    <rPh sb="58" eb="60">
      <t>カクニン</t>
    </rPh>
    <phoneticPr fontId="1"/>
  </si>
  <si>
    <r>
      <rPr>
        <b/>
        <sz val="9"/>
        <color rgb="FFFF0000"/>
        <rFont val="游ゴシック"/>
        <family val="3"/>
        <charset val="128"/>
        <scheme val="minor"/>
      </rPr>
      <t>作業２－１）</t>
    </r>
    <r>
      <rPr>
        <sz val="9"/>
        <color theme="1"/>
        <rFont val="游ゴシック"/>
        <family val="3"/>
        <charset val="128"/>
        <scheme val="minor"/>
      </rPr>
      <t>この下に、高濃度範囲で直線から外れてしまうプロットを除外してプロット、回帰直線を描く。</t>
    </r>
    <rPh sb="0" eb="2">
      <t>サギョウ</t>
    </rPh>
    <rPh sb="8" eb="9">
      <t>シタ</t>
    </rPh>
    <rPh sb="11" eb="14">
      <t>コウノウド</t>
    </rPh>
    <rPh sb="14" eb="16">
      <t>ハンイ</t>
    </rPh>
    <rPh sb="17" eb="19">
      <t>チョクセン</t>
    </rPh>
    <rPh sb="21" eb="22">
      <t>ハズ</t>
    </rPh>
    <rPh sb="32" eb="34">
      <t>ジョガイ</t>
    </rPh>
    <rPh sb="41" eb="43">
      <t>カイキ</t>
    </rPh>
    <rPh sb="43" eb="45">
      <t>チョクセン</t>
    </rPh>
    <rPh sb="46" eb="47">
      <t>エガ</t>
    </rPh>
    <phoneticPr fontId="1"/>
  </si>
  <si>
    <r>
      <rPr>
        <b/>
        <sz val="9"/>
        <color rgb="FFFF0000"/>
        <rFont val="游ゴシック"/>
        <family val="3"/>
        <charset val="128"/>
        <scheme val="minor"/>
      </rPr>
      <t>作業２－２）</t>
    </r>
    <r>
      <rPr>
        <sz val="9"/>
        <color theme="1"/>
        <rFont val="游ゴシック"/>
        <family val="3"/>
        <charset val="128"/>
        <scheme val="minor"/>
      </rPr>
      <t>この下に、作業２－１）の図をコピペして、低濃度範囲を拡大して表示。低濃度範囲が、回帰直線上に乗るか、乗らないかを確認する。</t>
    </r>
    <rPh sb="0" eb="2">
      <t>サギョウ</t>
    </rPh>
    <rPh sb="8" eb="9">
      <t>シタ</t>
    </rPh>
    <rPh sb="11" eb="13">
      <t>サギョウ</t>
    </rPh>
    <rPh sb="18" eb="19">
      <t>ズ</t>
    </rPh>
    <rPh sb="26" eb="29">
      <t>テイノウド</t>
    </rPh>
    <rPh sb="29" eb="31">
      <t>ハンイ</t>
    </rPh>
    <rPh sb="32" eb="34">
      <t>カクダイ</t>
    </rPh>
    <rPh sb="36" eb="38">
      <t>ヒョウジ</t>
    </rPh>
    <rPh sb="39" eb="42">
      <t>テイノウド</t>
    </rPh>
    <rPh sb="42" eb="44">
      <t>ハンイ</t>
    </rPh>
    <rPh sb="46" eb="48">
      <t>カイキ</t>
    </rPh>
    <rPh sb="48" eb="50">
      <t>チョクセン</t>
    </rPh>
    <rPh sb="50" eb="51">
      <t>ジョウ</t>
    </rPh>
    <rPh sb="52" eb="53">
      <t>ノ</t>
    </rPh>
    <rPh sb="56" eb="57">
      <t>ノ</t>
    </rPh>
    <rPh sb="62" eb="64">
      <t>カクニン</t>
    </rPh>
    <phoneticPr fontId="1"/>
  </si>
  <si>
    <r>
      <rPr>
        <b/>
        <sz val="9"/>
        <color rgb="FFFF0000"/>
        <rFont val="游ゴシック"/>
        <family val="3"/>
        <charset val="128"/>
        <scheme val="minor"/>
      </rPr>
      <t>作業３）</t>
    </r>
    <r>
      <rPr>
        <sz val="9"/>
        <color theme="1"/>
        <rFont val="游ゴシック"/>
        <family val="3"/>
        <charset val="128"/>
        <scheme val="minor"/>
      </rPr>
      <t>この下に、低濃度範囲だけを選んで、プロットする。どの範囲を選べばよいかは、自分で判断する。回帰直線を得る。</t>
    </r>
    <rPh sb="0" eb="2">
      <t>サギョウ</t>
    </rPh>
    <rPh sb="6" eb="7">
      <t>シタ</t>
    </rPh>
    <rPh sb="9" eb="12">
      <t>テイノウド</t>
    </rPh>
    <rPh sb="12" eb="14">
      <t>ハンイ</t>
    </rPh>
    <rPh sb="17" eb="18">
      <t>エラ</t>
    </rPh>
    <rPh sb="30" eb="32">
      <t>ハンイ</t>
    </rPh>
    <rPh sb="33" eb="34">
      <t>エラ</t>
    </rPh>
    <rPh sb="41" eb="43">
      <t>ジブン</t>
    </rPh>
    <rPh sb="44" eb="46">
      <t>ハンダン</t>
    </rPh>
    <rPh sb="49" eb="51">
      <t>カイキ</t>
    </rPh>
    <rPh sb="51" eb="53">
      <t>チョクセン</t>
    </rPh>
    <rPh sb="54" eb="55">
      <t>エ</t>
    </rPh>
    <phoneticPr fontId="1"/>
  </si>
  <si>
    <r>
      <rPr>
        <b/>
        <sz val="9"/>
        <color rgb="FFFF0000"/>
        <rFont val="游ゴシック"/>
        <family val="3"/>
        <charset val="128"/>
        <scheme val="minor"/>
      </rPr>
      <t>作業１）</t>
    </r>
    <r>
      <rPr>
        <sz val="9"/>
        <color theme="1"/>
        <rFont val="游ゴシック"/>
        <family val="3"/>
        <charset val="128"/>
        <scheme val="minor"/>
      </rPr>
      <t>この下に、①～⑩の全てを選んで回帰曲線を作ってみる。これら全部のプロットで回帰式を作るのが不適切であることを確認しよう。（グラフタイトルに、データ範囲を「①～⑩」のように記すこと）</t>
    </r>
    <rPh sb="0" eb="2">
      <t>サギョウ</t>
    </rPh>
    <rPh sb="6" eb="7">
      <t>シタ</t>
    </rPh>
    <rPh sb="13" eb="14">
      <t>スベ</t>
    </rPh>
    <rPh sb="16" eb="17">
      <t>エラ</t>
    </rPh>
    <rPh sb="19" eb="21">
      <t>カイキ</t>
    </rPh>
    <rPh sb="21" eb="23">
      <t>キョクセン</t>
    </rPh>
    <rPh sb="24" eb="25">
      <t>ツク</t>
    </rPh>
    <rPh sb="33" eb="35">
      <t>ゼンブ</t>
    </rPh>
    <rPh sb="41" eb="43">
      <t>カイキ</t>
    </rPh>
    <rPh sb="43" eb="44">
      <t>シキ</t>
    </rPh>
    <rPh sb="45" eb="46">
      <t>ツク</t>
    </rPh>
    <rPh sb="49" eb="52">
      <t>フテキセツ</t>
    </rPh>
    <rPh sb="58" eb="60">
      <t>カクニン</t>
    </rPh>
    <rPh sb="77" eb="79">
      <t>ハンイ</t>
    </rPh>
    <rPh sb="89" eb="90">
      <t>シル</t>
    </rPh>
    <phoneticPr fontId="1"/>
  </si>
  <si>
    <r>
      <rPr>
        <b/>
        <sz val="9"/>
        <color rgb="FFFF0000"/>
        <rFont val="游ゴシック"/>
        <family val="3"/>
        <charset val="128"/>
        <scheme val="minor"/>
      </rPr>
      <t>作業２－１）</t>
    </r>
    <r>
      <rPr>
        <sz val="9"/>
        <color theme="1"/>
        <rFont val="游ゴシック"/>
        <family val="3"/>
        <charset val="128"/>
        <scheme val="minor"/>
      </rPr>
      <t>この下に、高濃度範囲で直線から外れてしまうプロットを除外してプロット、回帰直線を描く。回帰直線の式の係数や切片の数値は、十分な有効桁数とすること（この場合、整数で表示すればよい）。</t>
    </r>
    <rPh sb="0" eb="2">
      <t>サギョウ</t>
    </rPh>
    <rPh sb="8" eb="9">
      <t>シタ</t>
    </rPh>
    <rPh sb="11" eb="14">
      <t>コウノウド</t>
    </rPh>
    <rPh sb="14" eb="16">
      <t>ハンイ</t>
    </rPh>
    <rPh sb="17" eb="19">
      <t>チョクセン</t>
    </rPh>
    <rPh sb="21" eb="22">
      <t>ハズ</t>
    </rPh>
    <rPh sb="32" eb="34">
      <t>ジョガイ</t>
    </rPh>
    <rPh sb="41" eb="43">
      <t>カイキ</t>
    </rPh>
    <rPh sb="43" eb="45">
      <t>チョクセン</t>
    </rPh>
    <rPh sb="46" eb="47">
      <t>エガ</t>
    </rPh>
    <rPh sb="49" eb="51">
      <t>カイキ</t>
    </rPh>
    <rPh sb="51" eb="53">
      <t>チョクセン</t>
    </rPh>
    <rPh sb="54" eb="55">
      <t>シキ</t>
    </rPh>
    <rPh sb="56" eb="58">
      <t>ケイスウ</t>
    </rPh>
    <rPh sb="59" eb="61">
      <t>セッペン</t>
    </rPh>
    <rPh sb="62" eb="64">
      <t>スウチ</t>
    </rPh>
    <rPh sb="66" eb="68">
      <t>ジュウブン</t>
    </rPh>
    <rPh sb="69" eb="71">
      <t>ユウコウ</t>
    </rPh>
    <rPh sb="71" eb="73">
      <t>ケタスウ</t>
    </rPh>
    <rPh sb="81" eb="83">
      <t>バアイ</t>
    </rPh>
    <rPh sb="84" eb="86">
      <t>セイスウ</t>
    </rPh>
    <rPh sb="87" eb="89">
      <t>ヒョウジ</t>
    </rPh>
    <phoneticPr fontId="1"/>
  </si>
  <si>
    <t>高濃度範囲を含む（作業２－１）の検量線から、濃度を求める式を作る）</t>
    <rPh sb="0" eb="3">
      <t>コウノウド</t>
    </rPh>
    <rPh sb="3" eb="5">
      <t>ハンイ</t>
    </rPh>
    <rPh sb="6" eb="7">
      <t>フク</t>
    </rPh>
    <rPh sb="9" eb="11">
      <t>サギョウ</t>
    </rPh>
    <rPh sb="16" eb="19">
      <t>ケンリョウセン</t>
    </rPh>
    <rPh sb="22" eb="24">
      <t>ノウド</t>
    </rPh>
    <rPh sb="25" eb="26">
      <t>モト</t>
    </rPh>
    <rPh sb="28" eb="29">
      <t>シキ</t>
    </rPh>
    <rPh sb="30" eb="31">
      <t>ツク</t>
    </rPh>
    <phoneticPr fontId="1"/>
  </si>
  <si>
    <t>低濃度範囲用（作業３）の検量線から、濃度を求める式を作る）</t>
    <rPh sb="0" eb="3">
      <t>テイノウド</t>
    </rPh>
    <rPh sb="3" eb="5">
      <t>ハンイ</t>
    </rPh>
    <rPh sb="5" eb="6">
      <t>ヨウ</t>
    </rPh>
    <rPh sb="7" eb="9">
      <t>サギョウ</t>
    </rPh>
    <rPh sb="12" eb="15">
      <t>ケンリョウセン</t>
    </rPh>
    <rPh sb="18" eb="20">
      <t>ノウド</t>
    </rPh>
    <rPh sb="21" eb="22">
      <t>モト</t>
    </rPh>
    <rPh sb="24" eb="25">
      <t>シキ</t>
    </rPh>
    <rPh sb="26" eb="27">
      <t>ツク</t>
    </rPh>
    <phoneticPr fontId="1"/>
  </si>
  <si>
    <r>
      <rPr>
        <b/>
        <sz val="8"/>
        <color rgb="FFFF0000"/>
        <rFont val="游ゴシック"/>
        <family val="3"/>
        <charset val="128"/>
        <scheme val="minor"/>
      </rPr>
      <t>作業４）</t>
    </r>
    <r>
      <rPr>
        <sz val="8"/>
        <color theme="1"/>
        <rFont val="游ゴシック"/>
        <family val="2"/>
        <charset val="128"/>
        <scheme val="minor"/>
      </rPr>
      <t>標準試料の信号強度を使って、回帰式から濃度を計算する。標準試料濃度の真値と、回帰式から求めた計算値が同じくらいか、大きくずれているかを確認する。</t>
    </r>
    <r>
      <rPr>
        <sz val="8"/>
        <color theme="1"/>
        <rFont val="游ゴシック"/>
        <family val="3"/>
        <charset val="128"/>
        <scheme val="minor"/>
      </rPr>
      <t>回帰式から濃度を求めるのにふさわしいところを、太文字にする。</t>
    </r>
    <rPh sb="0" eb="2">
      <t>サギョウ</t>
    </rPh>
    <rPh sb="4" eb="6">
      <t>ヒョウジュン</t>
    </rPh>
    <rPh sb="6" eb="8">
      <t>シリョウ</t>
    </rPh>
    <rPh sb="9" eb="11">
      <t>シンゴウ</t>
    </rPh>
    <rPh sb="11" eb="13">
      <t>キョウド</t>
    </rPh>
    <rPh sb="14" eb="15">
      <t>ツカ</t>
    </rPh>
    <rPh sb="18" eb="20">
      <t>カイキ</t>
    </rPh>
    <rPh sb="20" eb="21">
      <t>シキ</t>
    </rPh>
    <rPh sb="23" eb="25">
      <t>ノウド</t>
    </rPh>
    <rPh sb="26" eb="28">
      <t>ケイサン</t>
    </rPh>
    <rPh sb="31" eb="33">
      <t>ヒョウジュン</t>
    </rPh>
    <rPh sb="33" eb="35">
      <t>シリョウ</t>
    </rPh>
    <rPh sb="35" eb="37">
      <t>ノウド</t>
    </rPh>
    <rPh sb="38" eb="40">
      <t>シンチ</t>
    </rPh>
    <rPh sb="42" eb="44">
      <t>カイキ</t>
    </rPh>
    <rPh sb="44" eb="45">
      <t>シキ</t>
    </rPh>
    <rPh sb="47" eb="48">
      <t>モト</t>
    </rPh>
    <rPh sb="50" eb="53">
      <t>ケイサンチ</t>
    </rPh>
    <rPh sb="54" eb="55">
      <t>オナ</t>
    </rPh>
    <rPh sb="61" eb="62">
      <t>オオ</t>
    </rPh>
    <rPh sb="71" eb="73">
      <t>カクニン</t>
    </rPh>
    <rPh sb="76" eb="78">
      <t>カイキ</t>
    </rPh>
    <rPh sb="78" eb="79">
      <t>シキ</t>
    </rPh>
    <rPh sb="81" eb="83">
      <t>ノウド</t>
    </rPh>
    <rPh sb="84" eb="85">
      <t>モト</t>
    </rPh>
    <rPh sb="99" eb="102">
      <t>フトモジ</t>
    </rPh>
    <phoneticPr fontId="1"/>
  </si>
  <si>
    <t>低濃度範囲</t>
    <rPh sb="0" eb="3">
      <t>テイノウド</t>
    </rPh>
    <rPh sb="3" eb="5">
      <t>ハンイ</t>
    </rPh>
    <phoneticPr fontId="1"/>
  </si>
  <si>
    <t>ND</t>
    <phoneticPr fontId="1"/>
  </si>
  <si>
    <t>定量上限以上</t>
    <rPh sb="0" eb="2">
      <t>テイリョウ</t>
    </rPh>
    <rPh sb="2" eb="4">
      <t>ジョウゲン</t>
    </rPh>
    <rPh sb="4" eb="6">
      <t>イジョウ</t>
    </rPh>
    <phoneticPr fontId="1"/>
  </si>
  <si>
    <t>定量下限未満</t>
    <rPh sb="0" eb="2">
      <t>テイリョウ</t>
    </rPh>
    <rPh sb="2" eb="4">
      <t>カゲン</t>
    </rPh>
    <rPh sb="4" eb="6">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</si>
</sst>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3" formatCode="0.0000_);[Red]\(0.0000\)"/>
    <numFmt numFmtId="187" formatCode="0.0000"/>
  </numFmts>
  <fonts count="1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b/>
      <sz val="9"/>
      <color rgb="FFFF0000"/>
      <name val="游ゴシック"/>
      <family val="3"/>
      <charset val="128"/>
      <scheme val="minor"/>
    </font>
    <font>
      <sz val="8"/>
      <color theme="1"/>
      <name val="游ゴシック"/>
      <family val="3"/>
      <charset val="128"/>
      <scheme val="minor"/>
    </font>
    <font>
      <b/>
      <sz val="8"/>
      <color rgb="FFFF0000"/>
      <name val="游ゴシック"/>
      <family val="3"/>
      <charset val="128"/>
      <scheme val="minor"/>
    </font>
    <font>
      <sz val="10"/>
      <color theme="1" tint="0.499984740745262"/>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6" fillId="0" borderId="0" xfId="0" applyFont="1" applyAlignment="1">
      <alignment vertical="center" wrapText="1"/>
    </xf>
    <xf numFmtId="0" fontId="3" fillId="0" borderId="0" xfId="0" applyFont="1" applyAlignment="1">
      <alignment vertical="center" wrapText="1"/>
    </xf>
    <xf numFmtId="0" fontId="0" fillId="0" borderId="1" xfId="0" applyBorder="1">
      <alignment vertical="center"/>
    </xf>
    <xf numFmtId="0" fontId="2" fillId="0" borderId="1" xfId="0" applyFont="1" applyBorder="1">
      <alignment vertical="center"/>
    </xf>
    <xf numFmtId="0" fontId="0" fillId="0" borderId="4" xfId="0" applyBorder="1">
      <alignment vertical="center"/>
    </xf>
    <xf numFmtId="0" fontId="2" fillId="0" borderId="5" xfId="0" applyFont="1" applyBorder="1">
      <alignment vertical="center"/>
    </xf>
    <xf numFmtId="0" fontId="0" fillId="0" borderId="6" xfId="0" applyBorder="1">
      <alignment vertical="center"/>
    </xf>
    <xf numFmtId="0" fontId="2" fillId="0" borderId="7" xfId="0" applyFont="1" applyBorder="1">
      <alignment vertical="center"/>
    </xf>
    <xf numFmtId="0" fontId="2" fillId="0" borderId="8" xfId="0" applyFont="1" applyBorder="1">
      <alignment vertical="center"/>
    </xf>
    <xf numFmtId="0" fontId="0" fillId="0" borderId="8" xfId="0" applyBorder="1">
      <alignment vertical="center"/>
    </xf>
    <xf numFmtId="0" fontId="0" fillId="0" borderId="9" xfId="0" applyBorder="1">
      <alignment vertical="center"/>
    </xf>
    <xf numFmtId="0" fontId="10" fillId="0" borderId="10" xfId="0" applyFont="1" applyBorder="1">
      <alignment vertical="center"/>
    </xf>
    <xf numFmtId="0" fontId="10" fillId="0" borderId="11" xfId="0" applyFont="1" applyBorder="1">
      <alignment vertical="center"/>
    </xf>
    <xf numFmtId="0" fontId="11" fillId="0" borderId="3" xfId="0" applyFont="1" applyBorder="1" applyAlignment="1">
      <alignment vertical="center" wrapText="1"/>
    </xf>
    <xf numFmtId="0" fontId="14" fillId="0" borderId="12" xfId="0" applyFont="1" applyBorder="1" applyAlignment="1">
      <alignment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1" fillId="0" borderId="0" xfId="0" applyFont="1" applyAlignment="1">
      <alignment vertical="center" wrapText="1"/>
    </xf>
    <xf numFmtId="0" fontId="11" fillId="0" borderId="17" xfId="0" applyFont="1" applyBorder="1" applyAlignment="1">
      <alignment vertical="center" wrapText="1"/>
    </xf>
    <xf numFmtId="0" fontId="2" fillId="0" borderId="1" xfId="0" applyFont="1" applyBorder="1" applyAlignment="1">
      <alignment vertical="center" wrapText="1"/>
    </xf>
    <xf numFmtId="0" fontId="8" fillId="2" borderId="1" xfId="0" applyFont="1" applyFill="1" applyBorder="1" applyAlignment="1">
      <alignment vertical="center" wrapText="1"/>
    </xf>
    <xf numFmtId="0" fontId="9" fillId="0" borderId="18" xfId="0" applyFont="1" applyBorder="1" applyAlignment="1">
      <alignment horizontal="left"/>
    </xf>
    <xf numFmtId="0" fontId="0" fillId="0" borderId="0" xfId="0" applyBorder="1">
      <alignment vertical="center"/>
    </xf>
    <xf numFmtId="0" fontId="2" fillId="0" borderId="0" xfId="0" applyFont="1" applyBorder="1">
      <alignment vertical="center"/>
    </xf>
    <xf numFmtId="0" fontId="14" fillId="0" borderId="19" xfId="0" applyFont="1" applyBorder="1" applyAlignment="1">
      <alignment vertical="center" wrapText="1"/>
    </xf>
    <xf numFmtId="0" fontId="0" fillId="0" borderId="19" xfId="0" applyBorder="1">
      <alignment vertical="center"/>
    </xf>
    <xf numFmtId="0" fontId="2" fillId="0" borderId="0" xfId="0" applyFont="1" applyBorder="1" applyAlignment="1">
      <alignment horizontal="right" vertical="center"/>
    </xf>
    <xf numFmtId="0" fontId="0" fillId="0" borderId="20" xfId="0" applyBorder="1">
      <alignment vertical="center"/>
    </xf>
    <xf numFmtId="0" fontId="2" fillId="0" borderId="17" xfId="0" applyFont="1" applyBorder="1" applyAlignment="1">
      <alignment horizontal="right" vertical="center"/>
    </xf>
    <xf numFmtId="0" fontId="0" fillId="0" borderId="17" xfId="0" applyBorder="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2" fillId="0" borderId="6" xfId="0" applyFont="1" applyBorder="1">
      <alignment vertical="center"/>
    </xf>
    <xf numFmtId="0" fontId="2" fillId="0" borderId="5" xfId="0" applyFont="1" applyBorder="1" applyAlignment="1">
      <alignment vertical="center" wrapText="1"/>
    </xf>
    <xf numFmtId="0" fontId="0" fillId="0" borderId="5" xfId="0" applyBorder="1">
      <alignment vertical="center"/>
    </xf>
    <xf numFmtId="0" fontId="0" fillId="0" borderId="7" xfId="0" applyBorder="1">
      <alignment vertical="center"/>
    </xf>
    <xf numFmtId="0" fontId="2" fillId="0" borderId="9" xfId="0" applyFont="1" applyBorder="1">
      <alignment vertical="center"/>
    </xf>
    <xf numFmtId="183" fontId="2" fillId="0" borderId="1" xfId="0" applyNumberFormat="1" applyFont="1" applyBorder="1" applyAlignment="1">
      <alignment vertical="center" wrapText="1"/>
    </xf>
    <xf numFmtId="183" fontId="8" fillId="2" borderId="1" xfId="0" applyNumberFormat="1" applyFont="1" applyFill="1" applyBorder="1" applyAlignment="1">
      <alignment vertical="center" wrapText="1"/>
    </xf>
    <xf numFmtId="183" fontId="0" fillId="0" borderId="1" xfId="0" applyNumberFormat="1" applyBorder="1">
      <alignment vertical="center"/>
    </xf>
    <xf numFmtId="183" fontId="0" fillId="0" borderId="0" xfId="0" applyNumberFormat="1">
      <alignment vertical="center"/>
    </xf>
    <xf numFmtId="183" fontId="0" fillId="0" borderId="13" xfId="0" applyNumberFormat="1" applyBorder="1">
      <alignment vertical="center"/>
    </xf>
    <xf numFmtId="183" fontId="0" fillId="0" borderId="14" xfId="0" applyNumberFormat="1" applyBorder="1">
      <alignment vertical="center"/>
    </xf>
    <xf numFmtId="183" fontId="0" fillId="0" borderId="15" xfId="0" applyNumberFormat="1" applyBorder="1">
      <alignment vertical="center"/>
    </xf>
    <xf numFmtId="183" fontId="0" fillId="0" borderId="16" xfId="0" applyNumberFormat="1" applyBorder="1">
      <alignment vertical="center"/>
    </xf>
    <xf numFmtId="183" fontId="0" fillId="0" borderId="0" xfId="0" applyNumberFormat="1" applyBorder="1">
      <alignment vertical="center"/>
    </xf>
    <xf numFmtId="183" fontId="9" fillId="0" borderId="1" xfId="0" applyNumberFormat="1" applyFont="1" applyBorder="1">
      <alignment vertical="center"/>
    </xf>
    <xf numFmtId="0" fontId="9" fillId="0" borderId="1" xfId="0" applyFont="1" applyBorder="1">
      <alignment vertical="center"/>
    </xf>
    <xf numFmtId="187" fontId="0" fillId="0" borderId="1"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①～⑩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作図つき回答例!$B$4:$B$13</c:f>
              <c:numCache>
                <c:formatCode>General</c:formatCode>
                <c:ptCount val="10"/>
                <c:pt idx="0">
                  <c:v>0</c:v>
                </c:pt>
                <c:pt idx="1">
                  <c:v>1E-3</c:v>
                </c:pt>
                <c:pt idx="2">
                  <c:v>0.01</c:v>
                </c:pt>
                <c:pt idx="3">
                  <c:v>0.05</c:v>
                </c:pt>
                <c:pt idx="4">
                  <c:v>0.1</c:v>
                </c:pt>
                <c:pt idx="5">
                  <c:v>0.5</c:v>
                </c:pt>
                <c:pt idx="6">
                  <c:v>1</c:v>
                </c:pt>
                <c:pt idx="7">
                  <c:v>5</c:v>
                </c:pt>
                <c:pt idx="8">
                  <c:v>10</c:v>
                </c:pt>
                <c:pt idx="9">
                  <c:v>50</c:v>
                </c:pt>
              </c:numCache>
            </c:numRef>
          </c:xVal>
          <c:yVal>
            <c:numRef>
              <c:f>作図つき回答例!$C$4:$C$13</c:f>
              <c:numCache>
                <c:formatCode>General</c:formatCode>
                <c:ptCount val="10"/>
                <c:pt idx="0">
                  <c:v>4021</c:v>
                </c:pt>
                <c:pt idx="1">
                  <c:v>5021</c:v>
                </c:pt>
                <c:pt idx="2">
                  <c:v>15021</c:v>
                </c:pt>
                <c:pt idx="3">
                  <c:v>60122</c:v>
                </c:pt>
                <c:pt idx="4">
                  <c:v>137030</c:v>
                </c:pt>
                <c:pt idx="5">
                  <c:v>708992</c:v>
                </c:pt>
                <c:pt idx="6">
                  <c:v>1430441</c:v>
                </c:pt>
                <c:pt idx="7">
                  <c:v>7302186</c:v>
                </c:pt>
                <c:pt idx="8">
                  <c:v>11065792</c:v>
                </c:pt>
                <c:pt idx="9">
                  <c:v>27402157</c:v>
                </c:pt>
              </c:numCache>
            </c:numRef>
          </c:yVal>
          <c:smooth val="0"/>
          <c:extLst>
            <c:ext xmlns:c16="http://schemas.microsoft.com/office/drawing/2014/chart" uri="{C3380CC4-5D6E-409C-BE32-E72D297353CC}">
              <c16:uniqueId val="{00000000-3FC5-4B1C-A5E4-A40CD75120F7}"/>
            </c:ext>
          </c:extLst>
        </c:ser>
        <c:dLbls>
          <c:showLegendKey val="0"/>
          <c:showVal val="0"/>
          <c:showCatName val="0"/>
          <c:showSerName val="0"/>
          <c:showPercent val="0"/>
          <c:showBubbleSize val="0"/>
        </c:dLbls>
        <c:axId val="600950712"/>
        <c:axId val="600949272"/>
      </c:scatterChart>
      <c:valAx>
        <c:axId val="600950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9272"/>
        <c:crosses val="autoZero"/>
        <c:crossBetween val="midCat"/>
      </c:valAx>
      <c:valAx>
        <c:axId val="600949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5071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①～⑧</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3176172338633269"/>
                  <c:y val="-2.88196604863509E-3"/>
                </c:manualLayout>
              </c:layout>
              <c:numFmt formatCode="0_);[Red]\(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rendlineLbl>
          </c:trendline>
          <c:xVal>
            <c:numRef>
              <c:f>作図つき回答例!$B$4:$B$11</c:f>
              <c:numCache>
                <c:formatCode>General</c:formatCode>
                <c:ptCount val="8"/>
                <c:pt idx="0">
                  <c:v>0</c:v>
                </c:pt>
                <c:pt idx="1">
                  <c:v>1E-3</c:v>
                </c:pt>
                <c:pt idx="2">
                  <c:v>0.01</c:v>
                </c:pt>
                <c:pt idx="3">
                  <c:v>0.05</c:v>
                </c:pt>
                <c:pt idx="4">
                  <c:v>0.1</c:v>
                </c:pt>
                <c:pt idx="5">
                  <c:v>0.5</c:v>
                </c:pt>
                <c:pt idx="6">
                  <c:v>1</c:v>
                </c:pt>
                <c:pt idx="7">
                  <c:v>5</c:v>
                </c:pt>
              </c:numCache>
            </c:numRef>
          </c:xVal>
          <c:yVal>
            <c:numRef>
              <c:f>作図つき回答例!$C$4:$C$11</c:f>
              <c:numCache>
                <c:formatCode>General</c:formatCode>
                <c:ptCount val="8"/>
                <c:pt idx="0">
                  <c:v>4021</c:v>
                </c:pt>
                <c:pt idx="1">
                  <c:v>5021</c:v>
                </c:pt>
                <c:pt idx="2">
                  <c:v>15021</c:v>
                </c:pt>
                <c:pt idx="3">
                  <c:v>60122</c:v>
                </c:pt>
                <c:pt idx="4">
                  <c:v>137030</c:v>
                </c:pt>
                <c:pt idx="5">
                  <c:v>708992</c:v>
                </c:pt>
                <c:pt idx="6">
                  <c:v>1430441</c:v>
                </c:pt>
                <c:pt idx="7">
                  <c:v>7302186</c:v>
                </c:pt>
              </c:numCache>
            </c:numRef>
          </c:yVal>
          <c:smooth val="0"/>
          <c:extLst>
            <c:ext xmlns:c16="http://schemas.microsoft.com/office/drawing/2014/chart" uri="{C3380CC4-5D6E-409C-BE32-E72D297353CC}">
              <c16:uniqueId val="{00000000-8CA5-4A55-A653-ADAC644010CA}"/>
            </c:ext>
          </c:extLst>
        </c:ser>
        <c:dLbls>
          <c:showLegendKey val="0"/>
          <c:showVal val="0"/>
          <c:showCatName val="0"/>
          <c:showSerName val="0"/>
          <c:showPercent val="0"/>
          <c:showBubbleSize val="0"/>
        </c:dLbls>
        <c:axId val="600942072"/>
        <c:axId val="600944952"/>
      </c:scatterChart>
      <c:valAx>
        <c:axId val="600942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4952"/>
        <c:crosses val="autoZero"/>
        <c:crossBetween val="midCat"/>
      </c:valAx>
      <c:valAx>
        <c:axId val="600944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20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①～⑧</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161878428034814E-2"/>
          <c:y val="0.29778081753687685"/>
          <c:w val="0.8177095727301793"/>
          <c:h val="0.63519671621579543"/>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2537114384862559"/>
                  <c:y val="-2.88196604863509E-3"/>
                </c:manualLayout>
              </c:layout>
              <c:numFmt formatCode="0_);[Red]\(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rendlineLbl>
          </c:trendline>
          <c:xVal>
            <c:numRef>
              <c:f>作図つき回答例!$B$4:$B$11</c:f>
              <c:numCache>
                <c:formatCode>General</c:formatCode>
                <c:ptCount val="8"/>
                <c:pt idx="0">
                  <c:v>0</c:v>
                </c:pt>
                <c:pt idx="1">
                  <c:v>1E-3</c:v>
                </c:pt>
                <c:pt idx="2">
                  <c:v>0.01</c:v>
                </c:pt>
                <c:pt idx="3">
                  <c:v>0.05</c:v>
                </c:pt>
                <c:pt idx="4">
                  <c:v>0.1</c:v>
                </c:pt>
                <c:pt idx="5">
                  <c:v>0.5</c:v>
                </c:pt>
                <c:pt idx="6">
                  <c:v>1</c:v>
                </c:pt>
                <c:pt idx="7">
                  <c:v>5</c:v>
                </c:pt>
              </c:numCache>
            </c:numRef>
          </c:xVal>
          <c:yVal>
            <c:numRef>
              <c:f>作図つき回答例!$C$4:$C$11</c:f>
              <c:numCache>
                <c:formatCode>General</c:formatCode>
                <c:ptCount val="8"/>
                <c:pt idx="0">
                  <c:v>4021</c:v>
                </c:pt>
                <c:pt idx="1">
                  <c:v>5021</c:v>
                </c:pt>
                <c:pt idx="2">
                  <c:v>15021</c:v>
                </c:pt>
                <c:pt idx="3">
                  <c:v>60122</c:v>
                </c:pt>
                <c:pt idx="4">
                  <c:v>137030</c:v>
                </c:pt>
                <c:pt idx="5">
                  <c:v>708992</c:v>
                </c:pt>
                <c:pt idx="6">
                  <c:v>1430441</c:v>
                </c:pt>
                <c:pt idx="7">
                  <c:v>7302186</c:v>
                </c:pt>
              </c:numCache>
            </c:numRef>
          </c:yVal>
          <c:smooth val="0"/>
          <c:extLst>
            <c:ext xmlns:c16="http://schemas.microsoft.com/office/drawing/2014/chart" uri="{C3380CC4-5D6E-409C-BE32-E72D297353CC}">
              <c16:uniqueId val="{00000001-9438-4908-B9CE-20F153C00D44}"/>
            </c:ext>
          </c:extLst>
        </c:ser>
        <c:dLbls>
          <c:showLegendKey val="0"/>
          <c:showVal val="0"/>
          <c:showCatName val="0"/>
          <c:showSerName val="0"/>
          <c:showPercent val="0"/>
          <c:showBubbleSize val="0"/>
        </c:dLbls>
        <c:axId val="600942072"/>
        <c:axId val="600944952"/>
      </c:scatterChart>
      <c:valAx>
        <c:axId val="600942072"/>
        <c:scaling>
          <c:orientation val="minMax"/>
          <c:max val="6.0000000000000012E-2"/>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4952"/>
        <c:crosses val="autoZero"/>
        <c:crossBetween val="midCat"/>
        <c:minorUnit val="4.0000000000000008E-2"/>
      </c:valAx>
      <c:valAx>
        <c:axId val="600944952"/>
        <c:scaling>
          <c:orientation val="minMax"/>
          <c:max val="8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2072"/>
        <c:crosses val="autoZero"/>
        <c:crossBetween val="midCat"/>
        <c:minorUnit val="4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①～④</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24129162370814344"/>
                  <c:y val="0.29038759208207165"/>
                </c:manualLayout>
              </c:layout>
              <c:numFmt formatCode="0_);[Red]\(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rendlineLbl>
          </c:trendline>
          <c:xVal>
            <c:numRef>
              <c:f>作図つき回答例!$B$4:$B$7</c:f>
              <c:numCache>
                <c:formatCode>General</c:formatCode>
                <c:ptCount val="4"/>
                <c:pt idx="0">
                  <c:v>0</c:v>
                </c:pt>
                <c:pt idx="1">
                  <c:v>1E-3</c:v>
                </c:pt>
                <c:pt idx="2">
                  <c:v>0.01</c:v>
                </c:pt>
                <c:pt idx="3">
                  <c:v>0.05</c:v>
                </c:pt>
              </c:numCache>
            </c:numRef>
          </c:xVal>
          <c:yVal>
            <c:numRef>
              <c:f>作図つき回答例!$C$4:$C$7</c:f>
              <c:numCache>
                <c:formatCode>General</c:formatCode>
                <c:ptCount val="4"/>
                <c:pt idx="0">
                  <c:v>4021</c:v>
                </c:pt>
                <c:pt idx="1">
                  <c:v>5021</c:v>
                </c:pt>
                <c:pt idx="2">
                  <c:v>15021</c:v>
                </c:pt>
                <c:pt idx="3">
                  <c:v>60122</c:v>
                </c:pt>
              </c:numCache>
            </c:numRef>
          </c:yVal>
          <c:smooth val="0"/>
          <c:extLst>
            <c:ext xmlns:c16="http://schemas.microsoft.com/office/drawing/2014/chart" uri="{C3380CC4-5D6E-409C-BE32-E72D297353CC}">
              <c16:uniqueId val="{00000000-449E-4C21-A4A8-C0C2C5C4D719}"/>
            </c:ext>
          </c:extLst>
        </c:ser>
        <c:dLbls>
          <c:showLegendKey val="0"/>
          <c:showVal val="0"/>
          <c:showCatName val="0"/>
          <c:showSerName val="0"/>
          <c:showPercent val="0"/>
          <c:showBubbleSize val="0"/>
        </c:dLbls>
        <c:axId val="600945312"/>
        <c:axId val="600946032"/>
      </c:scatterChart>
      <c:valAx>
        <c:axId val="600945312"/>
        <c:scaling>
          <c:orientation val="minMax"/>
          <c:max val="6.0000000000000019E-3"/>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6032"/>
        <c:crosses val="autoZero"/>
        <c:crossBetween val="midCat"/>
      </c:valAx>
      <c:valAx>
        <c:axId val="600946032"/>
        <c:scaling>
          <c:orientation val="minMax"/>
          <c:max val="7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094531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105834</xdr:colOff>
      <xdr:row>1</xdr:row>
      <xdr:rowOff>58795</xdr:rowOff>
    </xdr:from>
    <xdr:to>
      <xdr:col>9</xdr:col>
      <xdr:colOff>1004242</xdr:colOff>
      <xdr:row>9</xdr:row>
      <xdr:rowOff>178034</xdr:rowOff>
    </xdr:to>
    <xdr:graphicFrame macro="">
      <xdr:nvGraphicFramePr>
        <xdr:cNvPr id="5" name="グラフ 4">
          <a:extLst>
            <a:ext uri="{FF2B5EF4-FFF2-40B4-BE49-F238E27FC236}">
              <a16:creationId xmlns:a16="http://schemas.microsoft.com/office/drawing/2014/main" id="{C90B0155-F61E-26FB-B1FA-69B7605D8C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135231</xdr:colOff>
      <xdr:row>1</xdr:row>
      <xdr:rowOff>129351</xdr:rowOff>
    </xdr:from>
    <xdr:to>
      <xdr:col>15</xdr:col>
      <xdr:colOff>376296</xdr:colOff>
      <xdr:row>8</xdr:row>
      <xdr:rowOff>154516</xdr:rowOff>
    </xdr:to>
    <xdr:graphicFrame macro="">
      <xdr:nvGraphicFramePr>
        <xdr:cNvPr id="7" name="グラフ 6">
          <a:extLst>
            <a:ext uri="{FF2B5EF4-FFF2-40B4-BE49-F238E27FC236}">
              <a16:creationId xmlns:a16="http://schemas.microsoft.com/office/drawing/2014/main" id="{AF51FF6A-75A9-608C-E099-1FACF3103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47036</xdr:colOff>
      <xdr:row>12</xdr:row>
      <xdr:rowOff>176388</xdr:rowOff>
    </xdr:from>
    <xdr:to>
      <xdr:col>16</xdr:col>
      <xdr:colOff>288102</xdr:colOff>
      <xdr:row>19</xdr:row>
      <xdr:rowOff>172155</xdr:rowOff>
    </xdr:to>
    <xdr:graphicFrame macro="">
      <xdr:nvGraphicFramePr>
        <xdr:cNvPr id="10" name="グラフ 9">
          <a:extLst>
            <a:ext uri="{FF2B5EF4-FFF2-40B4-BE49-F238E27FC236}">
              <a16:creationId xmlns:a16="http://schemas.microsoft.com/office/drawing/2014/main" id="{88566646-8529-4A25-A8F6-0B830D6FD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195204</xdr:colOff>
      <xdr:row>1</xdr:row>
      <xdr:rowOff>92429</xdr:rowOff>
    </xdr:from>
    <xdr:to>
      <xdr:col>20</xdr:col>
      <xdr:colOff>517407</xdr:colOff>
      <xdr:row>9</xdr:row>
      <xdr:rowOff>117593</xdr:rowOff>
    </xdr:to>
    <xdr:graphicFrame macro="">
      <xdr:nvGraphicFramePr>
        <xdr:cNvPr id="11" name="グラフ 10">
          <a:extLst>
            <a:ext uri="{FF2B5EF4-FFF2-40B4-BE49-F238E27FC236}">
              <a16:creationId xmlns:a16="http://schemas.microsoft.com/office/drawing/2014/main" id="{78507FA4-1603-FF41-41AA-64B2DA7AC4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BBBA-99BE-4C88-94E3-83A23341670C}">
  <dimension ref="A1:X36"/>
  <sheetViews>
    <sheetView zoomScale="80" zoomScaleNormal="80" workbookViewId="0">
      <selection activeCell="D1" sqref="D1:F1"/>
    </sheetView>
  </sheetViews>
  <sheetFormatPr defaultRowHeight="18" x14ac:dyDescent="0.55000000000000004"/>
  <cols>
    <col min="1" max="1" width="9.33203125" customWidth="1"/>
    <col min="4" max="4" width="19.75" customWidth="1"/>
    <col min="5" max="5" width="17.75" customWidth="1"/>
    <col min="6" max="6" width="13" customWidth="1"/>
    <col min="7" max="8" width="7.5" customWidth="1"/>
    <col min="9" max="9" width="17.5" customWidth="1"/>
    <col min="10" max="10" width="21.25" customWidth="1"/>
    <col min="11" max="16" width="6.58203125" customWidth="1"/>
    <col min="17" max="17" width="11.9140625" customWidth="1"/>
    <col min="22" max="24" width="5.08203125" customWidth="1"/>
  </cols>
  <sheetData>
    <row r="1" spans="1:24" ht="84.5" customHeight="1" x14ac:dyDescent="0.55000000000000004">
      <c r="A1" s="28" t="s">
        <v>39</v>
      </c>
      <c r="B1" s="28"/>
      <c r="C1" s="28"/>
      <c r="D1" s="5" t="s">
        <v>50</v>
      </c>
      <c r="E1" s="5"/>
      <c r="F1" s="5"/>
      <c r="G1" s="6" t="s">
        <v>42</v>
      </c>
      <c r="H1" s="6"/>
      <c r="I1" s="6"/>
      <c r="J1" s="6"/>
      <c r="K1" s="6" t="s">
        <v>43</v>
      </c>
      <c r="L1" s="6"/>
      <c r="M1" s="6"/>
      <c r="N1" s="6"/>
      <c r="O1" s="6"/>
      <c r="P1" s="6"/>
      <c r="Q1" s="6"/>
      <c r="R1" s="6" t="s">
        <v>45</v>
      </c>
      <c r="S1" s="6"/>
      <c r="T1" s="6"/>
      <c r="U1" s="6"/>
      <c r="V1" s="6"/>
      <c r="W1" s="6"/>
      <c r="X1" s="6"/>
    </row>
    <row r="2" spans="1:24" ht="53.5" customHeight="1" x14ac:dyDescent="0.55000000000000004">
      <c r="A2" s="8" t="s">
        <v>11</v>
      </c>
      <c r="B2" s="8" t="s">
        <v>0</v>
      </c>
      <c r="C2" s="8" t="s">
        <v>2</v>
      </c>
      <c r="D2" s="26" t="s">
        <v>48</v>
      </c>
      <c r="E2" s="45" t="s">
        <v>49</v>
      </c>
      <c r="F2" s="26" t="s">
        <v>15</v>
      </c>
      <c r="G2" s="4"/>
      <c r="H2" s="4"/>
      <c r="I2" s="4"/>
      <c r="J2" s="4"/>
      <c r="K2" s="4"/>
      <c r="L2" s="4"/>
      <c r="M2" s="4"/>
      <c r="N2" s="4"/>
      <c r="O2" s="4"/>
      <c r="P2" s="4"/>
      <c r="Q2" s="4"/>
      <c r="R2" s="4"/>
      <c r="S2" s="4"/>
      <c r="T2" s="4"/>
      <c r="U2" s="4"/>
      <c r="V2" s="4"/>
      <c r="W2" s="4"/>
      <c r="X2" s="4"/>
    </row>
    <row r="3" spans="1:24" ht="33" x14ac:dyDescent="0.55000000000000004">
      <c r="A3" s="8"/>
      <c r="B3" s="8" t="s">
        <v>1</v>
      </c>
      <c r="C3" s="8" t="s">
        <v>3</v>
      </c>
      <c r="D3" s="27" t="s">
        <v>19</v>
      </c>
      <c r="E3" s="27" t="s">
        <v>19</v>
      </c>
      <c r="F3" s="7"/>
      <c r="G3" s="4"/>
      <c r="H3" s="4"/>
      <c r="I3" s="4"/>
      <c r="J3" s="4"/>
      <c r="K3" s="4"/>
      <c r="L3" s="4"/>
      <c r="M3" s="4"/>
      <c r="N3" s="4"/>
      <c r="O3" s="4"/>
      <c r="P3" s="4"/>
      <c r="Q3" s="4"/>
      <c r="R3" s="4"/>
      <c r="S3" s="4"/>
      <c r="T3" s="4"/>
      <c r="U3" s="4"/>
      <c r="V3" s="4"/>
      <c r="W3" s="4"/>
      <c r="X3" s="4"/>
    </row>
    <row r="4" spans="1:24" x14ac:dyDescent="0.55000000000000004">
      <c r="A4" s="8" t="s">
        <v>4</v>
      </c>
      <c r="B4" s="8">
        <v>0</v>
      </c>
      <c r="C4" s="8">
        <v>4021</v>
      </c>
      <c r="D4" s="7"/>
      <c r="E4" s="7"/>
      <c r="F4" s="7"/>
      <c r="G4" s="4"/>
      <c r="H4" s="4"/>
      <c r="I4" s="4"/>
      <c r="J4" s="4"/>
      <c r="K4" s="4"/>
      <c r="L4" s="4"/>
      <c r="M4" s="4"/>
      <c r="N4" s="4"/>
      <c r="O4" s="4"/>
      <c r="P4" s="4"/>
      <c r="Q4" s="4"/>
      <c r="R4" s="4"/>
      <c r="S4" s="4"/>
      <c r="T4" s="4"/>
      <c r="U4" s="4"/>
      <c r="V4" s="4"/>
      <c r="W4" s="4"/>
      <c r="X4" s="4"/>
    </row>
    <row r="5" spans="1:24" x14ac:dyDescent="0.55000000000000004">
      <c r="A5" s="8" t="s">
        <v>5</v>
      </c>
      <c r="B5" s="8">
        <v>1E-3</v>
      </c>
      <c r="C5" s="8">
        <v>5021</v>
      </c>
      <c r="D5" s="7"/>
      <c r="E5" s="7"/>
      <c r="F5" s="7"/>
      <c r="G5" s="4"/>
      <c r="H5" s="4"/>
      <c r="I5" s="4"/>
      <c r="J5" s="4"/>
      <c r="K5" s="4"/>
      <c r="L5" s="4"/>
      <c r="M5" s="4"/>
      <c r="N5" s="4"/>
      <c r="O5" s="4"/>
      <c r="P5" s="4"/>
      <c r="Q5" s="4"/>
      <c r="R5" s="4"/>
      <c r="S5" s="4"/>
      <c r="T5" s="4"/>
      <c r="U5" s="4"/>
      <c r="V5" s="4"/>
      <c r="W5" s="4"/>
      <c r="X5" s="4"/>
    </row>
    <row r="6" spans="1:24" x14ac:dyDescent="0.55000000000000004">
      <c r="A6" s="8" t="s">
        <v>6</v>
      </c>
      <c r="B6" s="8">
        <v>0.01</v>
      </c>
      <c r="C6" s="8">
        <v>15021</v>
      </c>
      <c r="D6" s="7"/>
      <c r="E6" s="7"/>
      <c r="F6" s="7"/>
      <c r="G6" s="4"/>
      <c r="H6" s="4"/>
      <c r="I6" s="4"/>
      <c r="J6" s="4"/>
      <c r="K6" s="4"/>
      <c r="L6" s="4"/>
      <c r="M6" s="4"/>
      <c r="N6" s="4"/>
      <c r="O6" s="4"/>
      <c r="P6" s="4"/>
      <c r="Q6" s="4"/>
      <c r="R6" s="4"/>
      <c r="S6" s="4"/>
      <c r="T6" s="4"/>
      <c r="U6" s="4"/>
      <c r="V6" s="4"/>
      <c r="W6" s="4"/>
      <c r="X6" s="4"/>
    </row>
    <row r="7" spans="1:24" x14ac:dyDescent="0.55000000000000004">
      <c r="A7" s="8" t="s">
        <v>7</v>
      </c>
      <c r="B7" s="8">
        <v>0.05</v>
      </c>
      <c r="C7" s="8">
        <v>60122</v>
      </c>
      <c r="D7" s="7"/>
      <c r="E7" s="7"/>
      <c r="F7" s="7"/>
      <c r="G7" s="4"/>
      <c r="H7" s="4"/>
      <c r="I7" s="4"/>
      <c r="J7" s="4"/>
      <c r="K7" s="4"/>
      <c r="L7" s="4"/>
      <c r="M7" s="4"/>
      <c r="N7" s="4"/>
      <c r="O7" s="4"/>
      <c r="P7" s="4"/>
      <c r="Q7" s="4"/>
      <c r="R7" s="4"/>
      <c r="S7" s="4"/>
      <c r="T7" s="4"/>
      <c r="U7" s="4"/>
      <c r="V7" s="4"/>
      <c r="W7" s="4"/>
      <c r="X7" s="4"/>
    </row>
    <row r="8" spans="1:24" x14ac:dyDescent="0.55000000000000004">
      <c r="A8" s="8" t="s">
        <v>8</v>
      </c>
      <c r="B8" s="8">
        <v>0.1</v>
      </c>
      <c r="C8" s="8">
        <v>137030</v>
      </c>
      <c r="D8" s="7"/>
      <c r="E8" s="7"/>
      <c r="F8" s="7"/>
      <c r="G8" s="4"/>
      <c r="H8" s="4"/>
      <c r="I8" s="4"/>
      <c r="J8" s="4"/>
      <c r="K8" s="4"/>
      <c r="L8" s="4"/>
      <c r="M8" s="4"/>
      <c r="N8" s="4"/>
      <c r="O8" s="4"/>
      <c r="P8" s="4"/>
      <c r="Q8" s="4"/>
      <c r="R8" s="4"/>
      <c r="S8" s="4"/>
      <c r="T8" s="4"/>
      <c r="U8" s="4"/>
      <c r="V8" s="4"/>
      <c r="W8" s="4"/>
      <c r="X8" s="4"/>
    </row>
    <row r="9" spans="1:24" x14ac:dyDescent="0.55000000000000004">
      <c r="A9" s="8" t="s">
        <v>9</v>
      </c>
      <c r="B9" s="8">
        <v>0.5</v>
      </c>
      <c r="C9" s="8">
        <v>708992</v>
      </c>
      <c r="D9" s="7"/>
      <c r="E9" s="7"/>
      <c r="F9" s="7"/>
      <c r="G9" s="4"/>
      <c r="H9" s="4"/>
      <c r="I9" s="4"/>
      <c r="J9" s="4"/>
      <c r="K9" s="4"/>
      <c r="L9" s="4"/>
      <c r="M9" s="4"/>
      <c r="N9" s="4"/>
      <c r="O9" s="4"/>
      <c r="P9" s="4"/>
      <c r="Q9" s="4"/>
      <c r="R9" s="4"/>
      <c r="S9" s="4"/>
      <c r="T9" s="4"/>
      <c r="U9" s="4"/>
      <c r="V9" s="4"/>
      <c r="W9" s="4"/>
      <c r="X9" s="4"/>
    </row>
    <row r="10" spans="1:24" x14ac:dyDescent="0.55000000000000004">
      <c r="A10" s="8" t="s">
        <v>10</v>
      </c>
      <c r="B10" s="8">
        <v>1</v>
      </c>
      <c r="C10" s="8">
        <v>1430441</v>
      </c>
      <c r="D10" s="7"/>
      <c r="E10" s="7"/>
      <c r="F10" s="7"/>
      <c r="G10" s="4"/>
      <c r="H10" s="4"/>
      <c r="I10" s="4"/>
      <c r="J10" s="4"/>
      <c r="K10" s="4"/>
      <c r="L10" s="4"/>
      <c r="M10" s="4"/>
      <c r="N10" s="4"/>
      <c r="O10" s="4"/>
      <c r="P10" s="4"/>
      <c r="Q10" s="4"/>
      <c r="R10" s="4"/>
      <c r="S10" s="4"/>
      <c r="T10" s="4"/>
      <c r="U10" s="4"/>
      <c r="V10" s="4"/>
      <c r="W10" s="4"/>
      <c r="X10" s="4"/>
    </row>
    <row r="11" spans="1:24" x14ac:dyDescent="0.55000000000000004">
      <c r="A11" s="8" t="s">
        <v>16</v>
      </c>
      <c r="B11" s="8">
        <v>5</v>
      </c>
      <c r="C11" s="8">
        <v>7302186</v>
      </c>
      <c r="D11" s="7"/>
      <c r="E11" s="7"/>
      <c r="F11" s="7"/>
      <c r="K11" s="6" t="s">
        <v>44</v>
      </c>
      <c r="L11" s="6"/>
      <c r="M11" s="6"/>
      <c r="N11" s="6"/>
      <c r="O11" s="6"/>
      <c r="P11" s="6"/>
      <c r="Q11" s="6"/>
      <c r="R11" s="3"/>
      <c r="S11" s="3"/>
      <c r="T11" s="3"/>
      <c r="U11" s="3"/>
      <c r="V11" s="3"/>
      <c r="W11" s="3"/>
      <c r="X11" s="3"/>
    </row>
    <row r="12" spans="1:24" x14ac:dyDescent="0.55000000000000004">
      <c r="A12" s="8" t="s">
        <v>17</v>
      </c>
      <c r="B12" s="8">
        <v>10</v>
      </c>
      <c r="C12" s="8">
        <v>11065792</v>
      </c>
      <c r="D12" s="7"/>
      <c r="E12" s="7"/>
      <c r="F12" s="7"/>
      <c r="K12" s="6"/>
      <c r="L12" s="6"/>
      <c r="M12" s="6"/>
      <c r="N12" s="6"/>
      <c r="O12" s="6"/>
      <c r="P12" s="6"/>
      <c r="Q12" s="6"/>
      <c r="R12" s="3"/>
      <c r="S12" s="3"/>
      <c r="T12" s="3"/>
      <c r="U12" s="3"/>
      <c r="V12" s="3"/>
      <c r="W12" s="3"/>
      <c r="X12" s="3"/>
    </row>
    <row r="13" spans="1:24" x14ac:dyDescent="0.55000000000000004">
      <c r="A13" s="8" t="s">
        <v>18</v>
      </c>
      <c r="B13" s="8">
        <v>50</v>
      </c>
      <c r="C13" s="8">
        <v>27402157</v>
      </c>
      <c r="D13" s="7"/>
      <c r="E13" s="7"/>
      <c r="F13" s="7"/>
      <c r="K13" s="4"/>
      <c r="L13" s="4"/>
      <c r="M13" s="4"/>
      <c r="N13" s="4"/>
      <c r="O13" s="4"/>
      <c r="P13" s="4"/>
      <c r="Q13" s="4"/>
      <c r="R13" s="4"/>
      <c r="S13" s="4"/>
      <c r="T13" s="4"/>
      <c r="U13" s="4"/>
      <c r="V13" s="4"/>
      <c r="W13" s="4"/>
      <c r="X13" s="4"/>
    </row>
    <row r="14" spans="1:24" ht="18.5" thickBot="1" x14ac:dyDescent="0.6">
      <c r="A14" s="1"/>
      <c r="B14" s="1"/>
      <c r="C14" s="1"/>
      <c r="K14" s="4"/>
      <c r="L14" s="4"/>
      <c r="M14" s="4"/>
      <c r="N14" s="4"/>
      <c r="O14" s="4"/>
      <c r="P14" s="4"/>
      <c r="Q14" s="4"/>
      <c r="R14" s="4"/>
      <c r="S14" s="4"/>
      <c r="T14" s="4"/>
      <c r="U14" s="4"/>
      <c r="V14" s="4"/>
      <c r="W14" s="4"/>
      <c r="X14" s="4"/>
    </row>
    <row r="15" spans="1:24" x14ac:dyDescent="0.55000000000000004">
      <c r="A15" s="37" t="s">
        <v>38</v>
      </c>
      <c r="B15" s="38"/>
      <c r="C15" s="39"/>
      <c r="D15" s="24" t="s">
        <v>40</v>
      </c>
      <c r="E15" s="24"/>
      <c r="G15" s="24" t="s">
        <v>41</v>
      </c>
      <c r="H15" s="24"/>
      <c r="I15" s="24"/>
      <c r="J15" s="24"/>
      <c r="K15" s="4"/>
      <c r="L15" s="4"/>
      <c r="M15" s="4"/>
      <c r="N15" s="4"/>
      <c r="O15" s="4"/>
      <c r="P15" s="4"/>
      <c r="Q15" s="4"/>
      <c r="R15" s="4"/>
      <c r="S15" s="4"/>
      <c r="T15" s="4"/>
      <c r="U15" s="4"/>
      <c r="V15" s="4"/>
      <c r="W15" s="4"/>
      <c r="X15" s="4"/>
    </row>
    <row r="16" spans="1:24" ht="18.5" thickBot="1" x14ac:dyDescent="0.6">
      <c r="A16" s="10" t="s">
        <v>29</v>
      </c>
      <c r="B16" s="8" t="s">
        <v>1</v>
      </c>
      <c r="C16" s="40" t="s">
        <v>3</v>
      </c>
      <c r="D16" s="25"/>
      <c r="E16" s="25"/>
      <c r="G16" s="25"/>
      <c r="H16" s="25"/>
      <c r="I16" s="25"/>
      <c r="J16" s="25"/>
      <c r="K16" s="4"/>
      <c r="L16" s="4"/>
      <c r="M16" s="4"/>
      <c r="N16" s="4"/>
      <c r="O16" s="4"/>
      <c r="P16" s="4"/>
      <c r="Q16" s="4"/>
      <c r="R16" s="4"/>
      <c r="S16" s="4"/>
      <c r="T16" s="4"/>
      <c r="U16" s="4"/>
      <c r="V16" s="4"/>
      <c r="W16" s="4"/>
      <c r="X16" s="4"/>
    </row>
    <row r="17" spans="1:24" ht="39.5" customHeight="1" thickBot="1" x14ac:dyDescent="0.6">
      <c r="A17" s="41"/>
      <c r="B17" s="8">
        <v>0</v>
      </c>
      <c r="C17" s="40">
        <v>3802</v>
      </c>
      <c r="D17" s="31" t="s">
        <v>30</v>
      </c>
      <c r="E17" s="19"/>
      <c r="F17" s="2"/>
      <c r="G17" s="16" t="s">
        <v>27</v>
      </c>
      <c r="H17" s="17"/>
      <c r="I17" s="18" t="s">
        <v>28</v>
      </c>
      <c r="J17" s="9" t="s">
        <v>26</v>
      </c>
      <c r="K17" s="4"/>
      <c r="L17" s="4"/>
      <c r="M17" s="4"/>
      <c r="N17" s="4"/>
      <c r="O17" s="4"/>
      <c r="P17" s="4"/>
      <c r="Q17" s="4"/>
      <c r="R17" s="4"/>
      <c r="S17" s="4"/>
      <c r="T17" s="4"/>
      <c r="U17" s="4"/>
      <c r="V17" s="4"/>
      <c r="W17" s="4"/>
      <c r="X17" s="4"/>
    </row>
    <row r="18" spans="1:24" ht="18.5" thickBot="1" x14ac:dyDescent="0.6">
      <c r="A18" s="42"/>
      <c r="B18" s="8">
        <v>0</v>
      </c>
      <c r="C18" s="40">
        <v>4010</v>
      </c>
      <c r="D18" s="32" t="s">
        <v>31</v>
      </c>
      <c r="E18" s="20"/>
      <c r="G18" s="10" t="s">
        <v>12</v>
      </c>
      <c r="H18" s="8">
        <v>2043501</v>
      </c>
      <c r="I18" s="7"/>
      <c r="J18" s="11"/>
      <c r="K18" s="4"/>
      <c r="L18" s="4"/>
      <c r="M18" s="4"/>
      <c r="N18" s="4"/>
      <c r="O18" s="4"/>
      <c r="P18" s="4"/>
      <c r="Q18" s="4"/>
      <c r="R18" s="4"/>
      <c r="S18" s="4"/>
      <c r="T18" s="4"/>
      <c r="U18" s="4"/>
      <c r="V18" s="4"/>
      <c r="W18" s="4"/>
      <c r="X18" s="4"/>
    </row>
    <row r="19" spans="1:24" ht="18.5" thickBot="1" x14ac:dyDescent="0.6">
      <c r="A19" s="42"/>
      <c r="B19" s="8">
        <v>0</v>
      </c>
      <c r="C19" s="40">
        <v>3902</v>
      </c>
      <c r="D19" s="32" t="s">
        <v>32</v>
      </c>
      <c r="E19" s="20"/>
      <c r="G19" s="10" t="s">
        <v>13</v>
      </c>
      <c r="H19" s="8">
        <v>6102</v>
      </c>
      <c r="I19" s="7"/>
      <c r="J19" s="11"/>
      <c r="K19" s="4"/>
      <c r="L19" s="4"/>
      <c r="M19" s="4"/>
      <c r="N19" s="4"/>
      <c r="O19" s="4"/>
      <c r="P19" s="4"/>
      <c r="Q19" s="4"/>
      <c r="R19" s="4"/>
      <c r="S19" s="4"/>
      <c r="T19" s="4"/>
      <c r="U19" s="4"/>
      <c r="V19" s="4"/>
      <c r="W19" s="4"/>
      <c r="X19" s="4"/>
    </row>
    <row r="20" spans="1:24" x14ac:dyDescent="0.55000000000000004">
      <c r="A20" s="42"/>
      <c r="B20" s="8">
        <v>0</v>
      </c>
      <c r="C20" s="40">
        <v>4001</v>
      </c>
      <c r="D20" s="29" t="s">
        <v>33</v>
      </c>
      <c r="E20" s="21"/>
      <c r="G20" s="10" t="s">
        <v>14</v>
      </c>
      <c r="H20" s="8">
        <v>23059283</v>
      </c>
      <c r="I20" s="7"/>
      <c r="J20" s="11"/>
      <c r="K20" s="4"/>
      <c r="L20" s="4"/>
      <c r="M20" s="4"/>
      <c r="N20" s="4"/>
      <c r="O20" s="4"/>
      <c r="P20" s="4"/>
      <c r="Q20" s="4"/>
      <c r="R20" s="4"/>
      <c r="S20" s="4"/>
      <c r="T20" s="4"/>
      <c r="U20" s="4"/>
      <c r="V20" s="4"/>
      <c r="W20" s="4"/>
      <c r="X20" s="4"/>
    </row>
    <row r="21" spans="1:24" ht="18.5" thickBot="1" x14ac:dyDescent="0.6">
      <c r="A21" s="42"/>
      <c r="B21" s="8">
        <v>0</v>
      </c>
      <c r="C21" s="40">
        <v>4009</v>
      </c>
      <c r="D21" s="33" t="s">
        <v>34</v>
      </c>
      <c r="E21" s="21"/>
      <c r="G21" s="10" t="s">
        <v>20</v>
      </c>
      <c r="H21" s="8">
        <v>103345</v>
      </c>
      <c r="I21" s="7"/>
      <c r="J21" s="11"/>
      <c r="K21" s="4"/>
      <c r="L21" s="4"/>
      <c r="M21" s="4"/>
      <c r="N21" s="4"/>
      <c r="O21" s="4"/>
      <c r="P21" s="4"/>
      <c r="Q21" s="4"/>
      <c r="R21" s="4"/>
      <c r="S21" s="4"/>
      <c r="T21" s="4"/>
      <c r="U21" s="4"/>
      <c r="V21" s="4"/>
      <c r="W21" s="4"/>
      <c r="X21" s="4"/>
    </row>
    <row r="22" spans="1:24" x14ac:dyDescent="0.55000000000000004">
      <c r="A22" s="42"/>
      <c r="B22" s="8">
        <v>0</v>
      </c>
      <c r="C22" s="40">
        <v>3982</v>
      </c>
      <c r="D22" s="34" t="s">
        <v>35</v>
      </c>
      <c r="E22" s="22"/>
      <c r="G22" s="10" t="s">
        <v>21</v>
      </c>
      <c r="H22" s="8">
        <v>293583</v>
      </c>
      <c r="I22" s="7"/>
      <c r="J22" s="11"/>
      <c r="K22" s="4"/>
      <c r="L22" s="4"/>
      <c r="M22" s="4"/>
      <c r="N22" s="4"/>
      <c r="O22" s="4"/>
      <c r="P22" s="4"/>
      <c r="Q22" s="4"/>
      <c r="R22" s="4"/>
      <c r="S22" s="4"/>
      <c r="T22" s="4"/>
      <c r="U22" s="4"/>
      <c r="V22" s="4"/>
      <c r="W22" s="4"/>
      <c r="X22" s="4"/>
    </row>
    <row r="23" spans="1:24" ht="18.5" thickBot="1" x14ac:dyDescent="0.6">
      <c r="A23" s="42"/>
      <c r="B23" s="8">
        <v>0</v>
      </c>
      <c r="C23" s="40">
        <v>3820</v>
      </c>
      <c r="D23" s="35" t="s">
        <v>36</v>
      </c>
      <c r="E23" s="23"/>
      <c r="G23" s="10" t="s">
        <v>22</v>
      </c>
      <c r="H23" s="8">
        <v>9280471</v>
      </c>
      <c r="I23" s="7"/>
      <c r="J23" s="11"/>
    </row>
    <row r="24" spans="1:24" ht="18.5" thickBot="1" x14ac:dyDescent="0.6">
      <c r="A24" s="42"/>
      <c r="B24" s="8">
        <v>0</v>
      </c>
      <c r="C24" s="40">
        <v>4193</v>
      </c>
      <c r="D24" s="36" t="s">
        <v>37</v>
      </c>
      <c r="E24" s="23"/>
      <c r="G24" s="10" t="s">
        <v>23</v>
      </c>
      <c r="H24" s="8">
        <v>4402</v>
      </c>
      <c r="I24" s="7"/>
      <c r="J24" s="11"/>
    </row>
    <row r="25" spans="1:24" x14ac:dyDescent="0.55000000000000004">
      <c r="A25" s="42"/>
      <c r="B25" s="8">
        <v>0</v>
      </c>
      <c r="C25" s="40">
        <v>4207</v>
      </c>
      <c r="G25" s="10" t="s">
        <v>24</v>
      </c>
      <c r="H25" s="8">
        <v>18023</v>
      </c>
      <c r="I25" s="7"/>
      <c r="J25" s="11"/>
    </row>
    <row r="26" spans="1:24" ht="18.5" thickBot="1" x14ac:dyDescent="0.6">
      <c r="A26" s="43"/>
      <c r="B26" s="13">
        <v>0</v>
      </c>
      <c r="C26" s="44">
        <v>3820</v>
      </c>
      <c r="G26" s="12" t="s">
        <v>25</v>
      </c>
      <c r="H26" s="13">
        <v>7024928</v>
      </c>
      <c r="I26" s="14"/>
      <c r="J26" s="15"/>
    </row>
    <row r="28" spans="1:24" s="29" customFormat="1" x14ac:dyDescent="0.55000000000000004">
      <c r="H28" s="30"/>
    </row>
    <row r="29" spans="1:24" s="29" customFormat="1" x14ac:dyDescent="0.55000000000000004">
      <c r="H29" s="30"/>
    </row>
    <row r="30" spans="1:24" s="29" customFormat="1" x14ac:dyDescent="0.55000000000000004">
      <c r="H30" s="30"/>
    </row>
    <row r="31" spans="1:24" s="29" customFormat="1" x14ac:dyDescent="0.55000000000000004">
      <c r="H31" s="30"/>
    </row>
    <row r="32" spans="1:24" s="29" customFormat="1" x14ac:dyDescent="0.55000000000000004">
      <c r="H32" s="30"/>
    </row>
    <row r="33" spans="8:8" s="29" customFormat="1" x14ac:dyDescent="0.55000000000000004">
      <c r="H33" s="30"/>
    </row>
    <row r="34" spans="8:8" s="29" customFormat="1" x14ac:dyDescent="0.55000000000000004">
      <c r="H34" s="30"/>
    </row>
    <row r="35" spans="8:8" s="29" customFormat="1" x14ac:dyDescent="0.55000000000000004">
      <c r="H35" s="30"/>
    </row>
    <row r="36" spans="8:8" s="29" customFormat="1" x14ac:dyDescent="0.55000000000000004">
      <c r="H36" s="30"/>
    </row>
  </sheetData>
  <mergeCells count="17">
    <mergeCell ref="R13:X22"/>
    <mergeCell ref="A15:C15"/>
    <mergeCell ref="D15:E16"/>
    <mergeCell ref="G15:J16"/>
    <mergeCell ref="A1:C1"/>
    <mergeCell ref="K2:Q10"/>
    <mergeCell ref="K11:Q12"/>
    <mergeCell ref="K13:Q22"/>
    <mergeCell ref="D1:F1"/>
    <mergeCell ref="G1:J1"/>
    <mergeCell ref="K1:Q1"/>
    <mergeCell ref="R1:X1"/>
    <mergeCell ref="G2:J10"/>
    <mergeCell ref="G17:H17"/>
    <mergeCell ref="D17:E17"/>
    <mergeCell ref="R2:X10"/>
    <mergeCell ref="R11:X1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73F0-0FE0-4126-9819-1D02F3107713}">
  <dimension ref="A1:X36"/>
  <sheetViews>
    <sheetView tabSelected="1" topLeftCell="D16" zoomScale="108" zoomScaleNormal="108" workbookViewId="0">
      <selection activeCell="E27" sqref="E27"/>
    </sheetView>
  </sheetViews>
  <sheetFormatPr defaultRowHeight="18" x14ac:dyDescent="0.55000000000000004"/>
  <cols>
    <col min="1" max="1" width="9.33203125" customWidth="1"/>
    <col min="4" max="4" width="19.75" customWidth="1"/>
    <col min="5" max="5" width="18.4140625" style="48" customWidth="1"/>
    <col min="6" max="6" width="13" customWidth="1"/>
    <col min="7" max="8" width="7.5" customWidth="1"/>
    <col min="9" max="9" width="17.5" customWidth="1"/>
    <col min="10" max="10" width="21.25" customWidth="1"/>
    <col min="11" max="16" width="6.58203125" customWidth="1"/>
    <col min="17" max="17" width="11.9140625" customWidth="1"/>
    <col min="22" max="24" width="5.08203125" customWidth="1"/>
  </cols>
  <sheetData>
    <row r="1" spans="1:24" ht="84.5" customHeight="1" x14ac:dyDescent="0.55000000000000004">
      <c r="A1" s="28" t="s">
        <v>39</v>
      </c>
      <c r="B1" s="28"/>
      <c r="C1" s="28"/>
      <c r="D1" s="5" t="s">
        <v>50</v>
      </c>
      <c r="E1" s="5"/>
      <c r="F1" s="5"/>
      <c r="G1" s="6" t="s">
        <v>46</v>
      </c>
      <c r="H1" s="6"/>
      <c r="I1" s="6"/>
      <c r="J1" s="6"/>
      <c r="K1" s="6" t="s">
        <v>47</v>
      </c>
      <c r="L1" s="6"/>
      <c r="M1" s="6"/>
      <c r="N1" s="6"/>
      <c r="O1" s="6"/>
      <c r="P1" s="6"/>
      <c r="Q1" s="6"/>
      <c r="R1" s="6" t="s">
        <v>45</v>
      </c>
      <c r="S1" s="6"/>
      <c r="T1" s="6"/>
      <c r="U1" s="6"/>
      <c r="V1" s="6"/>
      <c r="W1" s="6"/>
      <c r="X1" s="6"/>
    </row>
    <row r="2" spans="1:24" ht="43.5" customHeight="1" x14ac:dyDescent="0.55000000000000004">
      <c r="A2" s="8" t="s">
        <v>11</v>
      </c>
      <c r="B2" s="8" t="s">
        <v>0</v>
      </c>
      <c r="C2" s="8" t="s">
        <v>2</v>
      </c>
      <c r="D2" s="26" t="s">
        <v>48</v>
      </c>
      <c r="E2" s="45" t="s">
        <v>49</v>
      </c>
      <c r="F2" s="26" t="s">
        <v>15</v>
      </c>
      <c r="G2" s="4"/>
      <c r="H2" s="4"/>
      <c r="I2" s="4"/>
      <c r="J2" s="4"/>
      <c r="K2" s="4"/>
      <c r="L2" s="4"/>
      <c r="M2" s="4"/>
      <c r="N2" s="4"/>
      <c r="O2" s="4"/>
      <c r="P2" s="4"/>
      <c r="Q2" s="4"/>
      <c r="R2" s="4"/>
      <c r="S2" s="4"/>
      <c r="T2" s="4"/>
      <c r="U2" s="4"/>
      <c r="V2" s="4"/>
      <c r="W2" s="4"/>
      <c r="X2" s="4"/>
    </row>
    <row r="3" spans="1:24" ht="33" x14ac:dyDescent="0.55000000000000004">
      <c r="A3" s="8"/>
      <c r="B3" s="8" t="s">
        <v>1</v>
      </c>
      <c r="C3" s="8" t="s">
        <v>3</v>
      </c>
      <c r="D3" s="27" t="s">
        <v>19</v>
      </c>
      <c r="E3" s="46" t="s">
        <v>19</v>
      </c>
      <c r="F3" s="7"/>
      <c r="G3" s="4"/>
      <c r="H3" s="4"/>
      <c r="I3" s="4"/>
      <c r="J3" s="4"/>
      <c r="K3" s="4"/>
      <c r="L3" s="4"/>
      <c r="M3" s="4"/>
      <c r="N3" s="4"/>
      <c r="O3" s="4"/>
      <c r="P3" s="4"/>
      <c r="Q3" s="4"/>
      <c r="R3" s="4"/>
      <c r="S3" s="4"/>
      <c r="T3" s="4"/>
      <c r="U3" s="4"/>
      <c r="V3" s="4"/>
      <c r="W3" s="4"/>
      <c r="X3" s="4"/>
    </row>
    <row r="4" spans="1:24" x14ac:dyDescent="0.55000000000000004">
      <c r="A4" s="8" t="s">
        <v>4</v>
      </c>
      <c r="B4" s="8">
        <v>0</v>
      </c>
      <c r="C4" s="8">
        <v>4021</v>
      </c>
      <c r="D4" s="7">
        <f>(C4+8628)/1461021</f>
        <v>8.6576442090839211E-3</v>
      </c>
      <c r="E4" s="54">
        <f xml:space="preserve"> (C4-3909)/1123753</f>
        <v>9.9666029812601163E-5</v>
      </c>
      <c r="F4" s="7"/>
      <c r="G4" s="4"/>
      <c r="H4" s="4"/>
      <c r="I4" s="4"/>
      <c r="J4" s="4"/>
      <c r="K4" s="4"/>
      <c r="L4" s="4"/>
      <c r="M4" s="4"/>
      <c r="N4" s="4"/>
      <c r="O4" s="4"/>
      <c r="P4" s="4"/>
      <c r="Q4" s="4"/>
      <c r="R4" s="4"/>
      <c r="S4" s="4"/>
      <c r="T4" s="4"/>
      <c r="U4" s="4"/>
      <c r="V4" s="4"/>
      <c r="W4" s="4"/>
      <c r="X4" s="4"/>
    </row>
    <row r="5" spans="1:24" x14ac:dyDescent="0.55000000000000004">
      <c r="A5" s="8" t="s">
        <v>5</v>
      </c>
      <c r="B5" s="8">
        <v>1E-3</v>
      </c>
      <c r="C5" s="8">
        <v>5021</v>
      </c>
      <c r="D5" s="7">
        <f t="shared" ref="D5:D13" si="0">(C5+8628)/1461021</f>
        <v>9.3420970677355088E-3</v>
      </c>
      <c r="E5" s="54">
        <f t="shared" ref="E5:E8" si="1" xml:space="preserve"> (C5-3909)/1123753</f>
        <v>9.8954129599654024E-4</v>
      </c>
      <c r="F5" s="7"/>
      <c r="G5" s="4"/>
      <c r="H5" s="4"/>
      <c r="I5" s="4"/>
      <c r="J5" s="4"/>
      <c r="K5" s="4"/>
      <c r="L5" s="4"/>
      <c r="M5" s="4"/>
      <c r="N5" s="4"/>
      <c r="O5" s="4"/>
      <c r="P5" s="4"/>
      <c r="Q5" s="4"/>
      <c r="R5" s="4"/>
      <c r="S5" s="4"/>
      <c r="T5" s="4"/>
      <c r="U5" s="4"/>
      <c r="V5" s="4"/>
      <c r="W5" s="4"/>
      <c r="X5" s="4"/>
    </row>
    <row r="6" spans="1:24" x14ac:dyDescent="0.55000000000000004">
      <c r="A6" s="8" t="s">
        <v>6</v>
      </c>
      <c r="B6" s="8">
        <v>0.01</v>
      </c>
      <c r="C6" s="8">
        <v>15021</v>
      </c>
      <c r="D6" s="7">
        <f>(C6+8628)/1461021</f>
        <v>1.6186625654251375E-2</v>
      </c>
      <c r="E6" s="54">
        <f t="shared" si="1"/>
        <v>9.8882939578359298E-3</v>
      </c>
      <c r="F6" s="7"/>
      <c r="G6" s="4"/>
      <c r="H6" s="4"/>
      <c r="I6" s="4"/>
      <c r="J6" s="4"/>
      <c r="K6" s="4"/>
      <c r="L6" s="4"/>
      <c r="M6" s="4"/>
      <c r="N6" s="4"/>
      <c r="O6" s="4"/>
      <c r="P6" s="4"/>
      <c r="Q6" s="4"/>
      <c r="R6" s="4"/>
      <c r="S6" s="4"/>
      <c r="T6" s="4"/>
      <c r="U6" s="4"/>
      <c r="V6" s="4"/>
      <c r="W6" s="4"/>
      <c r="X6" s="4"/>
    </row>
    <row r="7" spans="1:24" x14ac:dyDescent="0.55000000000000004">
      <c r="A7" s="8" t="s">
        <v>7</v>
      </c>
      <c r="B7" s="8">
        <v>0.05</v>
      </c>
      <c r="C7" s="8">
        <v>60122</v>
      </c>
      <c r="D7" s="7">
        <f t="shared" si="0"/>
        <v>4.7056134032296595E-2</v>
      </c>
      <c r="E7" s="54">
        <f t="shared" si="1"/>
        <v>5.0022558337997763E-2</v>
      </c>
      <c r="F7" s="7"/>
      <c r="G7" s="4"/>
      <c r="H7" s="4"/>
      <c r="I7" s="4"/>
      <c r="J7" s="4"/>
      <c r="K7" s="4"/>
      <c r="L7" s="4"/>
      <c r="M7" s="4"/>
      <c r="N7" s="4"/>
      <c r="O7" s="4"/>
      <c r="P7" s="4"/>
      <c r="Q7" s="4"/>
      <c r="R7" s="4"/>
      <c r="S7" s="4"/>
      <c r="T7" s="4"/>
      <c r="U7" s="4"/>
      <c r="V7" s="4"/>
      <c r="W7" s="4"/>
      <c r="X7" s="4"/>
    </row>
    <row r="8" spans="1:24" x14ac:dyDescent="0.55000000000000004">
      <c r="A8" s="8" t="s">
        <v>8</v>
      </c>
      <c r="B8" s="8">
        <v>0.1</v>
      </c>
      <c r="C8" s="8">
        <v>137030</v>
      </c>
      <c r="D8" s="55">
        <f t="shared" si="0"/>
        <v>9.9696034485472831E-2</v>
      </c>
      <c r="E8" s="47"/>
      <c r="F8" s="7"/>
      <c r="G8" s="4"/>
      <c r="H8" s="4"/>
      <c r="I8" s="4"/>
      <c r="J8" s="4"/>
      <c r="K8" s="4"/>
      <c r="L8" s="4"/>
      <c r="M8" s="4"/>
      <c r="N8" s="4"/>
      <c r="O8" s="4"/>
      <c r="P8" s="4"/>
      <c r="Q8" s="4"/>
      <c r="R8" s="4"/>
      <c r="S8" s="4"/>
      <c r="T8" s="4"/>
      <c r="U8" s="4"/>
      <c r="V8" s="4"/>
      <c r="W8" s="4"/>
      <c r="X8" s="4"/>
    </row>
    <row r="9" spans="1:24" x14ac:dyDescent="0.55000000000000004">
      <c r="A9" s="8" t="s">
        <v>9</v>
      </c>
      <c r="B9" s="8">
        <v>0.5</v>
      </c>
      <c r="C9" s="8">
        <v>708992</v>
      </c>
      <c r="D9" s="55">
        <f t="shared" si="0"/>
        <v>0.4911770604255517</v>
      </c>
      <c r="E9" s="47"/>
      <c r="F9" s="7"/>
      <c r="G9" s="4"/>
      <c r="H9" s="4"/>
      <c r="I9" s="4"/>
      <c r="J9" s="4"/>
      <c r="K9" s="4"/>
      <c r="L9" s="4"/>
      <c r="M9" s="4"/>
      <c r="N9" s="4"/>
      <c r="O9" s="4"/>
      <c r="P9" s="4"/>
      <c r="Q9" s="4"/>
      <c r="R9" s="4"/>
      <c r="S9" s="4"/>
      <c r="T9" s="4"/>
      <c r="U9" s="4"/>
      <c r="V9" s="4"/>
      <c r="W9" s="4"/>
      <c r="X9" s="4"/>
    </row>
    <row r="10" spans="1:24" x14ac:dyDescent="0.55000000000000004">
      <c r="A10" s="8" t="s">
        <v>10</v>
      </c>
      <c r="B10" s="8">
        <v>1</v>
      </c>
      <c r="C10" s="8">
        <v>1430441</v>
      </c>
      <c r="D10" s="55">
        <f t="shared" si="0"/>
        <v>0.98497489084688039</v>
      </c>
      <c r="E10" s="47"/>
      <c r="F10" s="7"/>
      <c r="G10" s="4"/>
      <c r="H10" s="4"/>
      <c r="I10" s="4"/>
      <c r="J10" s="4"/>
      <c r="K10" s="4"/>
      <c r="L10" s="4"/>
      <c r="M10" s="4"/>
      <c r="N10" s="4"/>
      <c r="O10" s="4"/>
      <c r="P10" s="4"/>
      <c r="Q10" s="4"/>
      <c r="R10" s="4"/>
      <c r="S10" s="4"/>
      <c r="T10" s="4"/>
      <c r="U10" s="4"/>
      <c r="V10" s="4"/>
      <c r="W10" s="4"/>
      <c r="X10" s="4"/>
    </row>
    <row r="11" spans="1:24" x14ac:dyDescent="0.55000000000000004">
      <c r="A11" s="8" t="s">
        <v>16</v>
      </c>
      <c r="B11" s="8">
        <v>5</v>
      </c>
      <c r="C11" s="8">
        <v>7302186</v>
      </c>
      <c r="D11" s="55">
        <f t="shared" si="0"/>
        <v>5.003907541370042</v>
      </c>
      <c r="E11" s="47"/>
      <c r="F11" s="7"/>
      <c r="K11" s="6" t="s">
        <v>44</v>
      </c>
      <c r="L11" s="6"/>
      <c r="M11" s="6"/>
      <c r="N11" s="6"/>
      <c r="O11" s="6"/>
      <c r="P11" s="6"/>
      <c r="Q11" s="6"/>
      <c r="R11" s="3"/>
      <c r="S11" s="3"/>
      <c r="T11" s="3"/>
      <c r="U11" s="3"/>
      <c r="V11" s="3"/>
      <c r="W11" s="3"/>
      <c r="X11" s="3"/>
    </row>
    <row r="12" spans="1:24" x14ac:dyDescent="0.55000000000000004">
      <c r="A12" s="8" t="s">
        <v>17</v>
      </c>
      <c r="B12" s="8">
        <v>10</v>
      </c>
      <c r="C12" s="8">
        <v>11065792</v>
      </c>
      <c r="D12" s="7">
        <f t="shared" si="0"/>
        <v>7.5799184269083062</v>
      </c>
      <c r="E12" s="47"/>
      <c r="F12" s="7"/>
      <c r="K12" s="6"/>
      <c r="L12" s="6"/>
      <c r="M12" s="6"/>
      <c r="N12" s="6"/>
      <c r="O12" s="6"/>
      <c r="P12" s="6"/>
      <c r="Q12" s="6"/>
      <c r="R12" s="3"/>
      <c r="S12" s="3"/>
      <c r="T12" s="3"/>
      <c r="U12" s="3"/>
      <c r="V12" s="3"/>
      <c r="W12" s="3"/>
      <c r="X12" s="3"/>
    </row>
    <row r="13" spans="1:24" x14ac:dyDescent="0.55000000000000004">
      <c r="A13" s="8" t="s">
        <v>18</v>
      </c>
      <c r="B13" s="8">
        <v>50</v>
      </c>
      <c r="C13" s="8">
        <v>27402157</v>
      </c>
      <c r="D13" s="7">
        <f t="shared" si="0"/>
        <v>18.761390151134037</v>
      </c>
      <c r="E13" s="47"/>
      <c r="F13" s="7"/>
      <c r="K13" s="4"/>
      <c r="L13" s="4"/>
      <c r="M13" s="4"/>
      <c r="N13" s="4"/>
      <c r="O13" s="4"/>
      <c r="P13" s="4"/>
      <c r="Q13" s="4"/>
      <c r="R13" s="4"/>
      <c r="S13" s="4"/>
      <c r="T13" s="4"/>
      <c r="U13" s="4"/>
      <c r="V13" s="4"/>
      <c r="W13" s="4"/>
      <c r="X13" s="4"/>
    </row>
    <row r="14" spans="1:24" ht="18.5" thickBot="1" x14ac:dyDescent="0.6">
      <c r="A14" s="1"/>
      <c r="B14" s="1"/>
      <c r="C14" s="1"/>
      <c r="K14" s="4"/>
      <c r="L14" s="4"/>
      <c r="M14" s="4"/>
      <c r="N14" s="4"/>
      <c r="O14" s="4"/>
      <c r="P14" s="4"/>
      <c r="Q14" s="4"/>
      <c r="R14" s="4"/>
      <c r="S14" s="4"/>
      <c r="T14" s="4"/>
      <c r="U14" s="4"/>
      <c r="V14" s="4"/>
      <c r="W14" s="4"/>
      <c r="X14" s="4"/>
    </row>
    <row r="15" spans="1:24" x14ac:dyDescent="0.55000000000000004">
      <c r="A15" s="37" t="s">
        <v>38</v>
      </c>
      <c r="B15" s="38"/>
      <c r="C15" s="39"/>
      <c r="D15" s="24" t="s">
        <v>40</v>
      </c>
      <c r="E15" s="24"/>
      <c r="G15" s="24" t="s">
        <v>41</v>
      </c>
      <c r="H15" s="24"/>
      <c r="I15" s="24"/>
      <c r="J15" s="24"/>
      <c r="K15" s="4"/>
      <c r="L15" s="4"/>
      <c r="M15" s="4"/>
      <c r="N15" s="4"/>
      <c r="O15" s="4"/>
      <c r="P15" s="4"/>
      <c r="Q15" s="4"/>
      <c r="R15" s="4"/>
      <c r="S15" s="4"/>
      <c r="T15" s="4"/>
      <c r="U15" s="4"/>
      <c r="V15" s="4"/>
      <c r="W15" s="4"/>
      <c r="X15" s="4"/>
    </row>
    <row r="16" spans="1:24" ht="18.5" thickBot="1" x14ac:dyDescent="0.6">
      <c r="A16" s="10" t="s">
        <v>29</v>
      </c>
      <c r="B16" s="8" t="s">
        <v>1</v>
      </c>
      <c r="C16" s="40" t="s">
        <v>3</v>
      </c>
      <c r="D16" s="25"/>
      <c r="E16" s="25"/>
      <c r="G16" s="25"/>
      <c r="H16" s="25"/>
      <c r="I16" s="25"/>
      <c r="J16" s="25"/>
      <c r="K16" s="4"/>
      <c r="L16" s="4"/>
      <c r="M16" s="4"/>
      <c r="N16" s="4"/>
      <c r="O16" s="4"/>
      <c r="P16" s="4"/>
      <c r="Q16" s="4"/>
      <c r="R16" s="4"/>
      <c r="S16" s="4"/>
      <c r="T16" s="4"/>
      <c r="U16" s="4"/>
      <c r="V16" s="4"/>
      <c r="W16" s="4"/>
      <c r="X16" s="4"/>
    </row>
    <row r="17" spans="1:24" ht="39.5" customHeight="1" thickBot="1" x14ac:dyDescent="0.6">
      <c r="A17" s="41"/>
      <c r="B17" s="8">
        <v>0</v>
      </c>
      <c r="C17" s="40">
        <v>3802</v>
      </c>
      <c r="D17" s="31" t="s">
        <v>30</v>
      </c>
      <c r="E17" s="19"/>
      <c r="F17" s="2"/>
      <c r="G17" s="16" t="s">
        <v>27</v>
      </c>
      <c r="H17" s="17"/>
      <c r="I17" s="18" t="s">
        <v>28</v>
      </c>
      <c r="J17" s="9" t="s">
        <v>26</v>
      </c>
      <c r="K17" s="4"/>
      <c r="L17" s="4"/>
      <c r="M17" s="4"/>
      <c r="N17" s="4"/>
      <c r="O17" s="4"/>
      <c r="P17" s="4"/>
      <c r="Q17" s="4"/>
      <c r="R17" s="4"/>
      <c r="S17" s="4"/>
      <c r="T17" s="4"/>
      <c r="U17" s="4"/>
      <c r="V17" s="4"/>
      <c r="W17" s="4"/>
      <c r="X17" s="4"/>
    </row>
    <row r="18" spans="1:24" ht="18.5" thickBot="1" x14ac:dyDescent="0.6">
      <c r="A18" s="42"/>
      <c r="B18" s="8">
        <v>0</v>
      </c>
      <c r="C18" s="40">
        <v>4010</v>
      </c>
      <c r="D18" s="32" t="s">
        <v>31</v>
      </c>
      <c r="E18" s="49">
        <f>AVERAGE(C17:C26)</f>
        <v>3974.6</v>
      </c>
      <c r="G18" s="10" t="s">
        <v>12</v>
      </c>
      <c r="H18" s="8">
        <v>2043501</v>
      </c>
      <c r="I18" s="56">
        <f>(H18+8628)/1461021</f>
        <v>1.4045855603718223</v>
      </c>
      <c r="J18" s="11"/>
      <c r="K18" s="4"/>
      <c r="L18" s="4"/>
      <c r="M18" s="4"/>
      <c r="N18" s="4"/>
      <c r="O18" s="4"/>
      <c r="P18" s="4"/>
      <c r="Q18" s="4"/>
      <c r="R18" s="4"/>
      <c r="S18" s="4"/>
      <c r="T18" s="4"/>
      <c r="U18" s="4"/>
      <c r="V18" s="4"/>
      <c r="W18" s="4"/>
      <c r="X18" s="4"/>
    </row>
    <row r="19" spans="1:24" ht="18.5" thickBot="1" x14ac:dyDescent="0.6">
      <c r="A19" s="42"/>
      <c r="B19" s="8">
        <v>0</v>
      </c>
      <c r="C19" s="40">
        <v>3902</v>
      </c>
      <c r="D19" s="32" t="s">
        <v>32</v>
      </c>
      <c r="E19" s="49">
        <f>STDEV(C17:C26)</f>
        <v>144.43776052911741</v>
      </c>
      <c r="G19" s="10" t="s">
        <v>13</v>
      </c>
      <c r="H19" s="8">
        <v>6102</v>
      </c>
      <c r="I19" s="56">
        <f xml:space="preserve"> (H19-3909)/1123753</f>
        <v>1.9514964587413783E-3</v>
      </c>
      <c r="J19" s="11" t="s">
        <v>51</v>
      </c>
      <c r="K19" s="4"/>
      <c r="L19" s="4"/>
      <c r="M19" s="4"/>
      <c r="N19" s="4"/>
      <c r="O19" s="4"/>
      <c r="P19" s="4"/>
      <c r="Q19" s="4"/>
      <c r="R19" s="4"/>
      <c r="S19" s="4"/>
      <c r="T19" s="4"/>
      <c r="U19" s="4"/>
      <c r="V19" s="4"/>
      <c r="W19" s="4"/>
      <c r="X19" s="4"/>
    </row>
    <row r="20" spans="1:24" x14ac:dyDescent="0.55000000000000004">
      <c r="A20" s="42"/>
      <c r="B20" s="8">
        <v>0</v>
      </c>
      <c r="C20" s="40">
        <v>4001</v>
      </c>
      <c r="D20" s="29" t="s">
        <v>33</v>
      </c>
      <c r="E20" s="50">
        <f>E18+10*E19</f>
        <v>5418.9776052911739</v>
      </c>
      <c r="G20" s="10" t="s">
        <v>14</v>
      </c>
      <c r="H20" s="8">
        <v>23059283</v>
      </c>
      <c r="I20" s="56" t="s">
        <v>52</v>
      </c>
      <c r="J20" s="11" t="s">
        <v>53</v>
      </c>
      <c r="K20" s="4"/>
      <c r="L20" s="4"/>
      <c r="M20" s="4"/>
      <c r="N20" s="4"/>
      <c r="O20" s="4"/>
      <c r="P20" s="4"/>
      <c r="Q20" s="4"/>
      <c r="R20" s="4"/>
      <c r="S20" s="4"/>
      <c r="T20" s="4"/>
      <c r="U20" s="4"/>
      <c r="V20" s="4"/>
      <c r="W20" s="4"/>
      <c r="X20" s="4"/>
    </row>
    <row r="21" spans="1:24" ht="18.5" thickBot="1" x14ac:dyDescent="0.6">
      <c r="A21" s="42"/>
      <c r="B21" s="8">
        <v>0</v>
      </c>
      <c r="C21" s="40">
        <v>4009</v>
      </c>
      <c r="D21" s="33" t="s">
        <v>34</v>
      </c>
      <c r="E21" s="50"/>
      <c r="G21" s="10" t="s">
        <v>20</v>
      </c>
      <c r="H21" s="8">
        <v>103345</v>
      </c>
      <c r="I21" s="56">
        <f>(H21+8628)/1461021</f>
        <v>7.6640239941794128E-2</v>
      </c>
      <c r="J21" s="11"/>
      <c r="K21" s="4"/>
      <c r="L21" s="4"/>
      <c r="M21" s="4"/>
      <c r="N21" s="4"/>
      <c r="O21" s="4"/>
      <c r="P21" s="4"/>
      <c r="Q21" s="4"/>
      <c r="R21" s="4"/>
      <c r="S21" s="4"/>
      <c r="T21" s="4"/>
      <c r="U21" s="4"/>
      <c r="V21" s="4"/>
      <c r="W21" s="4"/>
      <c r="X21" s="4"/>
    </row>
    <row r="22" spans="1:24" x14ac:dyDescent="0.55000000000000004">
      <c r="A22" s="42"/>
      <c r="B22" s="8">
        <v>0</v>
      </c>
      <c r="C22" s="40">
        <v>3982</v>
      </c>
      <c r="D22" s="34" t="s">
        <v>35</v>
      </c>
      <c r="E22" s="51">
        <f>E18+3*E19</f>
        <v>4407.9132815873518</v>
      </c>
      <c r="G22" s="10" t="s">
        <v>21</v>
      </c>
      <c r="H22" s="8">
        <v>293583</v>
      </c>
      <c r="I22" s="56">
        <f>(H22+8628)/1461021</f>
        <v>0.20684918286595469</v>
      </c>
      <c r="J22" s="11"/>
      <c r="K22" s="4"/>
      <c r="L22" s="4"/>
      <c r="M22" s="4"/>
      <c r="N22" s="4"/>
      <c r="O22" s="4"/>
      <c r="P22" s="4"/>
      <c r="Q22" s="4"/>
      <c r="R22" s="4"/>
      <c r="S22" s="4"/>
      <c r="T22" s="4"/>
      <c r="U22" s="4"/>
      <c r="V22" s="4"/>
      <c r="W22" s="4"/>
      <c r="X22" s="4"/>
    </row>
    <row r="23" spans="1:24" ht="18.5" thickBot="1" x14ac:dyDescent="0.6">
      <c r="A23" s="42"/>
      <c r="B23" s="8">
        <v>0</v>
      </c>
      <c r="C23" s="40">
        <v>3820</v>
      </c>
      <c r="D23" s="35" t="s">
        <v>36</v>
      </c>
      <c r="E23" s="52"/>
      <c r="G23" s="10" t="s">
        <v>22</v>
      </c>
      <c r="H23" s="8">
        <v>9280471</v>
      </c>
      <c r="I23" s="56" t="s">
        <v>52</v>
      </c>
      <c r="J23" s="11" t="s">
        <v>53</v>
      </c>
    </row>
    <row r="24" spans="1:24" ht="18.5" thickBot="1" x14ac:dyDescent="0.6">
      <c r="A24" s="42"/>
      <c r="B24" s="8">
        <v>0</v>
      </c>
      <c r="C24" s="40">
        <v>4193</v>
      </c>
      <c r="D24" s="36" t="s">
        <v>37</v>
      </c>
      <c r="E24" s="52">
        <f>E19/E18</f>
        <v>3.634020040485015E-2</v>
      </c>
      <c r="G24" s="10" t="s">
        <v>23</v>
      </c>
      <c r="H24" s="8">
        <v>4402</v>
      </c>
      <c r="I24" s="56" t="s">
        <v>52</v>
      </c>
      <c r="J24" s="11" t="s">
        <v>54</v>
      </c>
    </row>
    <row r="25" spans="1:24" x14ac:dyDescent="0.55000000000000004">
      <c r="A25" s="42"/>
      <c r="B25" s="8">
        <v>0</v>
      </c>
      <c r="C25" s="40">
        <v>4207</v>
      </c>
      <c r="G25" s="10" t="s">
        <v>24</v>
      </c>
      <c r="H25" s="8">
        <v>18023</v>
      </c>
      <c r="I25" s="56">
        <f xml:space="preserve"> (H25-3909)/1123753</f>
        <v>1.2559699506920116E-2</v>
      </c>
      <c r="J25" s="11" t="s">
        <v>51</v>
      </c>
    </row>
    <row r="26" spans="1:24" ht="18.5" thickBot="1" x14ac:dyDescent="0.6">
      <c r="A26" s="43"/>
      <c r="B26" s="13">
        <v>0</v>
      </c>
      <c r="C26" s="44">
        <v>3820</v>
      </c>
      <c r="G26" s="12" t="s">
        <v>25</v>
      </c>
      <c r="H26" s="13">
        <v>7024928</v>
      </c>
      <c r="I26" s="56">
        <f>(H26+8628)/1461021</f>
        <v>4.8141375106860202</v>
      </c>
      <c r="J26" s="15"/>
    </row>
    <row r="28" spans="1:24" s="29" customFormat="1" x14ac:dyDescent="0.55000000000000004">
      <c r="E28" s="53"/>
      <c r="H28" s="30"/>
    </row>
    <row r="29" spans="1:24" s="29" customFormat="1" x14ac:dyDescent="0.55000000000000004">
      <c r="E29" s="53"/>
      <c r="H29" s="30"/>
    </row>
    <row r="30" spans="1:24" s="29" customFormat="1" x14ac:dyDescent="0.55000000000000004">
      <c r="E30" s="53"/>
      <c r="H30" s="30"/>
    </row>
    <row r="31" spans="1:24" s="29" customFormat="1" x14ac:dyDescent="0.55000000000000004">
      <c r="E31" s="53"/>
      <c r="H31" s="30"/>
    </row>
    <row r="32" spans="1:24" s="29" customFormat="1" x14ac:dyDescent="0.55000000000000004">
      <c r="E32" s="53"/>
      <c r="H32" s="30"/>
    </row>
    <row r="33" spans="5:8" s="29" customFormat="1" x14ac:dyDescent="0.55000000000000004">
      <c r="E33" s="53"/>
      <c r="H33" s="30"/>
    </row>
    <row r="34" spans="5:8" s="29" customFormat="1" x14ac:dyDescent="0.55000000000000004">
      <c r="E34" s="53"/>
      <c r="H34" s="30"/>
    </row>
    <row r="35" spans="5:8" s="29" customFormat="1" x14ac:dyDescent="0.55000000000000004">
      <c r="E35" s="53"/>
      <c r="H35" s="30"/>
    </row>
    <row r="36" spans="5:8" s="29" customFormat="1" x14ac:dyDescent="0.55000000000000004">
      <c r="E36" s="53"/>
      <c r="H36" s="30"/>
    </row>
  </sheetData>
  <mergeCells count="17">
    <mergeCell ref="A15:C15"/>
    <mergeCell ref="D15:E16"/>
    <mergeCell ref="G15:J16"/>
    <mergeCell ref="D17:E17"/>
    <mergeCell ref="G17:H17"/>
    <mergeCell ref="A1:C1"/>
    <mergeCell ref="G1:J1"/>
    <mergeCell ref="K1:Q1"/>
    <mergeCell ref="R1:X1"/>
    <mergeCell ref="G2:J10"/>
    <mergeCell ref="K2:Q10"/>
    <mergeCell ref="R2:X10"/>
    <mergeCell ref="D1:F1"/>
    <mergeCell ref="K11:Q12"/>
    <mergeCell ref="R11:X12"/>
    <mergeCell ref="K13:Q22"/>
    <mergeCell ref="R13:X22"/>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回帰曲線を作図・回帰式を得よう。</vt:lpstr>
      <vt:lpstr>作図つき回答例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大木淳之</dc:creator>
  <cp:lastModifiedBy>大木　淳之</cp:lastModifiedBy>
  <dcterms:created xsi:type="dcterms:W3CDTF">2022-11-19T01:53:57Z</dcterms:created>
  <dcterms:modified xsi:type="dcterms:W3CDTF">2025-11-01T08:19:03Z</dcterms:modified>
</cp:coreProperties>
</file>