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ki\Documents\研究\各種計算シート・物理定数\"/>
    </mc:Choice>
  </mc:AlternateContent>
  <xr:revisionPtr revIDLastSave="0" documentId="13_ncr:1_{14CB58C8-AD00-4B54-BDC4-2BB248CD6FF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T10" i="1" s="1"/>
  <c r="Q11" i="1"/>
  <c r="R10" i="1" s="1"/>
  <c r="N11" i="1"/>
  <c r="O10" i="1" s="1"/>
  <c r="K11" i="1"/>
  <c r="K10" i="1" s="1"/>
  <c r="K9" i="1" s="1"/>
  <c r="K8" i="1" s="1"/>
  <c r="S10" i="1" l="1"/>
  <c r="S9" i="1" s="1"/>
  <c r="S8" i="1" s="1"/>
  <c r="Q10" i="1"/>
  <c r="Q9" i="1" s="1"/>
  <c r="Q8" i="1" s="1"/>
  <c r="N10" i="1"/>
  <c r="N9" i="1" s="1"/>
  <c r="N8" i="1" s="1"/>
  <c r="L10" i="1"/>
  <c r="H11" i="1"/>
  <c r="H10" i="1" s="1"/>
  <c r="H9" i="1" s="1"/>
  <c r="H8" i="1" s="1"/>
  <c r="I10" i="1" l="1"/>
</calcChain>
</file>

<file path=xl/sharedStrings.xml><?xml version="1.0" encoding="utf-8"?>
<sst xmlns="http://schemas.openxmlformats.org/spreadsheetml/2006/main" count="39" uniqueCount="23">
  <si>
    <t>O2(saturation)</t>
    <phoneticPr fontId="1"/>
  </si>
  <si>
    <t>l</t>
    <phoneticPr fontId="1"/>
  </si>
  <si>
    <t>A0</t>
    <phoneticPr fontId="1"/>
  </si>
  <si>
    <t>A1</t>
    <phoneticPr fontId="1"/>
  </si>
  <si>
    <t>A2</t>
    <phoneticPr fontId="1"/>
  </si>
  <si>
    <t>A3</t>
    <phoneticPr fontId="1"/>
  </si>
  <si>
    <t>A4</t>
    <phoneticPr fontId="1"/>
  </si>
  <si>
    <t>A5</t>
    <phoneticPr fontId="1"/>
  </si>
  <si>
    <t>B0</t>
    <phoneticPr fontId="1"/>
  </si>
  <si>
    <t>B1</t>
    <phoneticPr fontId="1"/>
  </si>
  <si>
    <t>B2</t>
    <phoneticPr fontId="1"/>
  </si>
  <si>
    <t>B3</t>
    <phoneticPr fontId="1"/>
  </si>
  <si>
    <t>C0</t>
    <phoneticPr fontId="1"/>
  </si>
  <si>
    <t>Y</t>
    <phoneticPr fontId="1"/>
  </si>
  <si>
    <t>Ts</t>
    <phoneticPr fontId="1"/>
  </si>
  <si>
    <t>T</t>
    <phoneticPr fontId="1"/>
  </si>
  <si>
    <t>S</t>
    <phoneticPr fontId="1"/>
  </si>
  <si>
    <t>℃</t>
    <phoneticPr fontId="1"/>
  </si>
  <si>
    <t>‰</t>
    <phoneticPr fontId="1"/>
  </si>
  <si>
    <t>mmol/m3</t>
    <phoneticPr fontId="1"/>
  </si>
  <si>
    <t>ml/L</t>
    <phoneticPr fontId="1"/>
  </si>
  <si>
    <t>実測DO</t>
    <rPh sb="0" eb="2">
      <t>ジッソク</t>
    </rPh>
    <phoneticPr fontId="1"/>
  </si>
  <si>
    <t>AOU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</si>
</sst>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5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topLeftCell="G1" workbookViewId="0">
      <selection activeCell="S13" sqref="S13"/>
    </sheetView>
  </sheetViews>
  <sheetFormatPr defaultRowHeight="13" x14ac:dyDescent="0.2"/>
  <cols>
    <col min="2" max="4" width="0" hidden="1" customWidth="1"/>
    <col min="5" max="6" width="9" hidden="1" customWidth="1"/>
    <col min="7" max="7" width="26" customWidth="1"/>
    <col min="8" max="8" width="13.90625" bestFit="1" customWidth="1"/>
    <col min="11" max="11" width="13.90625" bestFit="1" customWidth="1"/>
    <col min="14" max="14" width="13.90625" bestFit="1" customWidth="1"/>
    <col min="17" max="17" width="13.90625" bestFit="1" customWidth="1"/>
    <col min="19" max="19" width="13.90625" bestFit="1" customWidth="1"/>
  </cols>
  <sheetData>
    <row r="1" spans="1:20" x14ac:dyDescent="0.2">
      <c r="H1" s="1">
        <v>43894</v>
      </c>
      <c r="K1" s="1">
        <v>43905</v>
      </c>
      <c r="N1" s="1">
        <v>43935</v>
      </c>
      <c r="Q1" s="1">
        <v>43963</v>
      </c>
      <c r="S1" s="1">
        <v>43963</v>
      </c>
    </row>
    <row r="5" spans="1:20" x14ac:dyDescent="0.2">
      <c r="G5" t="s">
        <v>22</v>
      </c>
    </row>
    <row r="6" spans="1:20" x14ac:dyDescent="0.2">
      <c r="G6" t="s">
        <v>21</v>
      </c>
      <c r="H6">
        <v>9.1</v>
      </c>
      <c r="K6">
        <v>9</v>
      </c>
      <c r="N6">
        <v>8.23</v>
      </c>
      <c r="Q6">
        <v>7.23</v>
      </c>
      <c r="S6">
        <v>6.72</v>
      </c>
    </row>
    <row r="8" spans="1:20" x14ac:dyDescent="0.2">
      <c r="H8">
        <f>H9*22.4/1000</f>
        <v>7.3539373488718889</v>
      </c>
      <c r="I8" t="s">
        <v>20</v>
      </c>
      <c r="K8">
        <f>K9*22.4/1000</f>
        <v>7.5003142095119673</v>
      </c>
      <c r="L8" t="s">
        <v>20</v>
      </c>
      <c r="N8">
        <f>N9*22.4/1000</f>
        <v>7.1436039544053855</v>
      </c>
      <c r="O8" t="s">
        <v>20</v>
      </c>
      <c r="Q8">
        <f>Q9*22.4/1000</f>
        <v>6.3723396453505625</v>
      </c>
      <c r="R8" t="s">
        <v>20</v>
      </c>
      <c r="S8">
        <f>S9*22.4/1000</f>
        <v>5.8334302298034899</v>
      </c>
      <c r="T8" t="s">
        <v>20</v>
      </c>
    </row>
    <row r="9" spans="1:20" x14ac:dyDescent="0.2">
      <c r="G9" t="s">
        <v>0</v>
      </c>
      <c r="H9">
        <f>(1000/22.3916)*EXP(H10)</f>
        <v>328.30077450320937</v>
      </c>
      <c r="I9" t="s">
        <v>19</v>
      </c>
      <c r="K9">
        <f>(1000/22.3916)*EXP(K10)</f>
        <v>334.83545578178428</v>
      </c>
      <c r="L9" t="s">
        <v>19</v>
      </c>
      <c r="N9">
        <f>(1000/22.3916)*EXP(N10)</f>
        <v>318.910890821669</v>
      </c>
      <c r="O9" t="s">
        <v>19</v>
      </c>
      <c r="Q9">
        <f>(1000/22.3916)*EXP(Q10)</f>
        <v>284.47944845315016</v>
      </c>
      <c r="R9" t="s">
        <v>19</v>
      </c>
      <c r="S9">
        <f>(1000/22.3916)*EXP(S10)</f>
        <v>260.42099240194153</v>
      </c>
      <c r="T9" t="s">
        <v>19</v>
      </c>
    </row>
    <row r="10" spans="1:20" x14ac:dyDescent="0.2">
      <c r="G10" t="s">
        <v>1</v>
      </c>
      <c r="H10">
        <f>H14+H15*H11+H16*H11^2+H17*H11^3+H18*H11^4+H19*H11^5+H13*(H20+H21*H11+H22*H11^2+H23*H11^3)+H24*H13*H13</f>
        <v>1.9948607931860676</v>
      </c>
      <c r="I10">
        <f>2.00907+3.22014*H11+4.0501*H11^2+4.94457*H11^3+-0.256847*H11^4+3.88767*H11^5+H13*(-0.00624523+-0.00737614*H11+-0.010341*H11^2+-0.00817083*H11^3)+-0.000000488682*H13*H13</f>
        <v>1.9948607931860676</v>
      </c>
      <c r="K10">
        <f>K14+K15*K11+K16*K11^2+K17*K11^3+K18*K11^4+K19*K11^5+K13*(K20+K21*K11+K22*K11^2+K23*K11^3)+K24*K13*K13</f>
        <v>2.014569843936223</v>
      </c>
      <c r="L10">
        <f>2.00907+3.22014*K11+4.0501*K11^2+4.94457*K11^3+-0.256847*K11^4+3.88767*K11^5+K13*(-0.00624523+-0.00737614*K11+-0.010341*K11^2+-0.00817083*K11^3)+-0.000000488682*K13*K13</f>
        <v>2.014569843936223</v>
      </c>
      <c r="N10">
        <f>N14+N15*N11+N16*N11^2+N17*N11^3+N18*N11^4+N19*N11^5+N13*(N20+N21*N11+N22*N11^2+N23*N11^3)+N24*N13*N13</f>
        <v>1.9658423341941551</v>
      </c>
      <c r="O10">
        <f>2.00907+3.22014*N11+4.0501*N11^2+4.94457*N11^3+-0.256847*N11^4+3.88767*N11^5+N13*(-0.00624523+-0.00737614*N11+-0.010341*N11^2+-0.00817083*N11^3)+-0.000000488682*N13*N13</f>
        <v>1.9658423341941551</v>
      </c>
      <c r="Q10">
        <f>Q14+Q15*Q11+Q16*Q11^2+Q17*Q11^3+Q18*Q11^4+Q19*Q11^5+Q13*(Q20+Q21*Q11+Q22*Q11^2+Q23*Q11^3)+Q24*Q13*Q13</f>
        <v>1.851591623082889</v>
      </c>
      <c r="R10">
        <f>2.00907+3.22014*Q11+4.0501*Q11^2+4.94457*Q11^3+-0.256847*Q11^4+3.88767*Q11^5+Q13*(-0.00624523+-0.00737614*Q11+-0.010341*Q11^2+-0.00817083*Q11^3)+-0.000000488682*Q13*Q13</f>
        <v>1.851591623082889</v>
      </c>
      <c r="S10">
        <f>S14+S15*S11+S16*S11^2+S17*S11^3+S18*S11^4+S19*S11^5+S13*(S20+S21*S11+S22*S11^2+S23*S11^3)+S24*S13*S13</f>
        <v>1.763230132616773</v>
      </c>
      <c r="T10">
        <f>2.00907+3.22014*S11+4.0501*S11^2+4.94457*S11^3+-0.256847*S11^4+3.88767*S11^5+S13*(-0.00624523+-0.00737614*S11+-0.010341*S11^2+-0.00817083*S11^3)+-0.000000488682*S13*S13</f>
        <v>1.763230132616773</v>
      </c>
    </row>
    <row r="11" spans="1:20" x14ac:dyDescent="0.2">
      <c r="G11" t="s">
        <v>14</v>
      </c>
      <c r="H11">
        <f>LN((298.15-H12)/(273.15+H12))</f>
        <v>6.3735902976793476E-2</v>
      </c>
      <c r="K11">
        <f>LN((298.15-K12)/(273.15+K12))</f>
        <v>6.9343369136766392E-2</v>
      </c>
      <c r="N11">
        <f>LN((298.15-N12)/(273.15+N12))</f>
        <v>5.532655399045535E-2</v>
      </c>
      <c r="Q11">
        <f>LN((298.15-Q12)/(273.15+Q12))</f>
        <v>2.0305266160745523E-2</v>
      </c>
      <c r="S11">
        <f>LN((298.15-S12)/(273.15+S12))</f>
        <v>-9.1021108015629879E-3</v>
      </c>
    </row>
    <row r="12" spans="1:20" x14ac:dyDescent="0.2">
      <c r="A12" t="s">
        <v>13</v>
      </c>
      <c r="G12" t="s">
        <v>15</v>
      </c>
      <c r="H12">
        <v>3.4</v>
      </c>
      <c r="I12" t="s">
        <v>17</v>
      </c>
      <c r="K12">
        <v>2.6</v>
      </c>
      <c r="L12" t="s">
        <v>17</v>
      </c>
      <c r="N12">
        <v>4.5999999999999996</v>
      </c>
      <c r="O12" t="s">
        <v>17</v>
      </c>
      <c r="Q12">
        <v>9.6</v>
      </c>
      <c r="R12" t="s">
        <v>17</v>
      </c>
      <c r="S12">
        <v>13.8</v>
      </c>
      <c r="T12" t="s">
        <v>17</v>
      </c>
    </row>
    <row r="13" spans="1:20" x14ac:dyDescent="0.2">
      <c r="G13" t="s">
        <v>16</v>
      </c>
      <c r="H13">
        <v>35</v>
      </c>
      <c r="I13" t="s">
        <v>18</v>
      </c>
      <c r="K13">
        <v>35</v>
      </c>
      <c r="L13" t="s">
        <v>18</v>
      </c>
      <c r="N13">
        <v>35</v>
      </c>
      <c r="O13" t="s">
        <v>18</v>
      </c>
      <c r="Q13">
        <v>35</v>
      </c>
      <c r="R13" t="s">
        <v>18</v>
      </c>
      <c r="S13">
        <v>35</v>
      </c>
      <c r="T13" t="s">
        <v>18</v>
      </c>
    </row>
    <row r="14" spans="1:20" x14ac:dyDescent="0.2">
      <c r="G14" t="s">
        <v>2</v>
      </c>
      <c r="H14">
        <v>2.0090699999999999</v>
      </c>
      <c r="K14">
        <v>2.0090699999999999</v>
      </c>
      <c r="N14">
        <v>2.0090699999999999</v>
      </c>
      <c r="Q14">
        <v>2.0090699999999999</v>
      </c>
      <c r="S14">
        <v>2.0090699999999999</v>
      </c>
    </row>
    <row r="15" spans="1:20" x14ac:dyDescent="0.2">
      <c r="G15" t="s">
        <v>3</v>
      </c>
      <c r="H15">
        <v>3.2201399999999998</v>
      </c>
      <c r="K15">
        <v>3.2201399999999998</v>
      </c>
      <c r="N15">
        <v>3.2201399999999998</v>
      </c>
      <c r="Q15">
        <v>3.2201399999999998</v>
      </c>
      <c r="S15">
        <v>3.2201399999999998</v>
      </c>
    </row>
    <row r="16" spans="1:20" x14ac:dyDescent="0.2">
      <c r="G16" t="s">
        <v>4</v>
      </c>
      <c r="H16">
        <v>4.0500999999999996</v>
      </c>
      <c r="K16">
        <v>4.0500999999999996</v>
      </c>
      <c r="N16">
        <v>4.0500999999999996</v>
      </c>
      <c r="Q16">
        <v>4.0500999999999996</v>
      </c>
      <c r="S16">
        <v>4.0500999999999996</v>
      </c>
    </row>
    <row r="17" spans="7:19" x14ac:dyDescent="0.2">
      <c r="G17" t="s">
        <v>5</v>
      </c>
      <c r="H17">
        <v>4.9445699999999997</v>
      </c>
      <c r="K17">
        <v>4.9445699999999997</v>
      </c>
      <c r="N17">
        <v>4.9445699999999997</v>
      </c>
      <c r="Q17">
        <v>4.9445699999999997</v>
      </c>
      <c r="S17">
        <v>4.9445699999999997</v>
      </c>
    </row>
    <row r="18" spans="7:19" x14ac:dyDescent="0.2">
      <c r="G18" t="s">
        <v>6</v>
      </c>
      <c r="H18">
        <v>-0.25684699999999999</v>
      </c>
      <c r="K18">
        <v>-0.25684699999999999</v>
      </c>
      <c r="N18">
        <v>-0.25684699999999999</v>
      </c>
      <c r="Q18">
        <v>-0.25684699999999999</v>
      </c>
      <c r="S18">
        <v>-0.25684699999999999</v>
      </c>
    </row>
    <row r="19" spans="7:19" x14ac:dyDescent="0.2">
      <c r="G19" t="s">
        <v>7</v>
      </c>
      <c r="H19">
        <v>3.88767</v>
      </c>
      <c r="K19">
        <v>3.88767</v>
      </c>
      <c r="N19">
        <v>3.88767</v>
      </c>
      <c r="Q19">
        <v>3.88767</v>
      </c>
      <c r="S19">
        <v>3.88767</v>
      </c>
    </row>
    <row r="20" spans="7:19" x14ac:dyDescent="0.2">
      <c r="G20" t="s">
        <v>8</v>
      </c>
      <c r="H20">
        <v>-6.2452300000000001E-3</v>
      </c>
      <c r="K20">
        <v>-6.2452300000000001E-3</v>
      </c>
      <c r="N20">
        <v>-6.2452300000000001E-3</v>
      </c>
      <c r="Q20">
        <v>-6.2452300000000001E-3</v>
      </c>
      <c r="S20">
        <v>-6.2452300000000001E-3</v>
      </c>
    </row>
    <row r="21" spans="7:19" x14ac:dyDescent="0.2">
      <c r="G21" t="s">
        <v>9</v>
      </c>
      <c r="H21">
        <v>-7.3761399999999998E-3</v>
      </c>
      <c r="K21">
        <v>-7.3761399999999998E-3</v>
      </c>
      <c r="N21">
        <v>-7.3761399999999998E-3</v>
      </c>
      <c r="Q21">
        <v>-7.3761399999999998E-3</v>
      </c>
      <c r="S21">
        <v>-7.3761399999999998E-3</v>
      </c>
    </row>
    <row r="22" spans="7:19" x14ac:dyDescent="0.2">
      <c r="G22" t="s">
        <v>10</v>
      </c>
      <c r="H22">
        <v>-1.0340999999999999E-2</v>
      </c>
      <c r="K22">
        <v>-1.0340999999999999E-2</v>
      </c>
      <c r="N22">
        <v>-1.0340999999999999E-2</v>
      </c>
      <c r="Q22">
        <v>-1.0340999999999999E-2</v>
      </c>
      <c r="S22">
        <v>-1.0340999999999999E-2</v>
      </c>
    </row>
    <row r="23" spans="7:19" x14ac:dyDescent="0.2">
      <c r="G23" t="s">
        <v>11</v>
      </c>
      <c r="H23">
        <v>-8.1708300000000005E-3</v>
      </c>
      <c r="K23">
        <v>-8.1708300000000005E-3</v>
      </c>
      <c r="N23">
        <v>-8.1708300000000005E-3</v>
      </c>
      <c r="Q23">
        <v>-8.1708300000000005E-3</v>
      </c>
      <c r="S23">
        <v>-8.1708300000000005E-3</v>
      </c>
    </row>
    <row r="24" spans="7:19" x14ac:dyDescent="0.2">
      <c r="G24" t="s">
        <v>12</v>
      </c>
      <c r="H24">
        <v>-4.8868200000000001E-7</v>
      </c>
      <c r="K24">
        <v>-4.8868200000000001E-7</v>
      </c>
      <c r="N24">
        <v>-4.8868200000000001E-7</v>
      </c>
      <c r="Q24">
        <v>-4.8868200000000001E-7</v>
      </c>
      <c r="S24">
        <v>-4.8868200000000001E-7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淳之</dc:creator>
  <cp:lastModifiedBy>大木淳之</cp:lastModifiedBy>
  <dcterms:created xsi:type="dcterms:W3CDTF">2012-10-24T08:43:52Z</dcterms:created>
  <dcterms:modified xsi:type="dcterms:W3CDTF">2020-04-29T19:15:57Z</dcterms:modified>
</cp:coreProperties>
</file>